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HP/"/>
    </mc:Choice>
  </mc:AlternateContent>
  <xr:revisionPtr revIDLastSave="273" documentId="8_{74878255-C5E9-46DD-A015-4EF6BA43B84E}" xr6:coauthVersionLast="47" xr6:coauthVersionMax="47" xr10:uidLastSave="{668A74EA-A140-4E38-AA67-3632EFBF48D6}"/>
  <bookViews>
    <workbookView xWindow="-120" yWindow="-120" windowWidth="24240" windowHeight="13020" firstSheet="8" activeTab="9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  <sheet name="TW 2024" sheetId="11" r:id="rId10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1" l="1"/>
  <c r="B40" i="11"/>
  <c r="M40" i="11"/>
  <c r="K40" i="11"/>
  <c r="J40" i="11"/>
  <c r="N38" i="11"/>
  <c r="N21" i="11"/>
  <c r="M1" i="11"/>
  <c r="J1" i="11"/>
  <c r="B40" i="10"/>
  <c r="D40" i="10"/>
  <c r="M40" i="10"/>
  <c r="K40" i="10"/>
  <c r="J40" i="10"/>
  <c r="N38" i="10"/>
  <c r="N21" i="10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11" l="1"/>
  <c r="N40" i="10"/>
  <c r="N40" i="9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<sst xmlns="http://schemas.openxmlformats.org/spreadsheetml/2006/main" count="523" uniqueCount="97">
  <si>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</si>
  <si>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</si>
  <si>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</si>
  <si>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</si>
  <si>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</si>
  <si>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</si>
  <si>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</si>
  <si>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</si>
  <si>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</si>
  <si>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</si>
  <si>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</si>
  <si>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</si>
  <si>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</si>
  <si>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</si>
  <si>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</si>
  <si>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</si>
  <si>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</si>
  <si>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</si>
  <si>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</si>
  <si>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</si>
  <si>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</si>
  <si>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</si>
  <si>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</si>
  <si>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</si>
  <si>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</si>
  <si>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</si>
  <si>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</si>
  <si>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</si>
  <si>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</si>
  <si>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</si>
  <si>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</si>
  <si>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</si>
  <si>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</si>
  <si>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</si>
  <si>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</si>
  <si>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</si>
  <si>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</si>
  <si>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</si>
  <si>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</si>
  <si>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</si>
  <si>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</si>
  <si>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</si>
  <si>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</si>
  <si>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</si>
  <si>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</si>
  <si>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</si>
  <si>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</si>
  <si>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</si>
  <si>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</si>
  <si>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</si>
  <si>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</si>
  <si>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</si>
  <si>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</si>
  <si>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</si>
  <si>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</si>
  <si>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</si>
  <si>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</si>
  <si>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</si>
  <si>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</si>
  <si>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</si>
  <si>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</si>
  <si>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</si>
  <si>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</si>
  <si>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</si>
  <si>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</si>
  <si>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</si>
  <si>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</si>
  <si>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</si>
  <si>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</si>
  <si>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</si>
  <si>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</si>
  <si>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</si>
  <si>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</si>
  <si>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</si>
  <si>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</si>
  <si>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</si>
  <si>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</si>
  <si>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</si>
  <si>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</si>
  <si>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</si>
  <si>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</si>
  <si>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</si>
  <si>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</si>
  <si>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</si>
  <si>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</si>
  <si>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</si>
  <si>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</si>
  <si>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</si>
  <si>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</si>
  <si>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</si>
  <si>
    <t>Gerlinde, Zündapp</t>
  </si>
  <si>
    <t>Bei 34 Spieltagen</t>
  </si>
  <si>
    <r>
      <t xml:space="preserve">TORWETTE   Saison    </t>
    </r>
    <r>
      <rPr>
        <sz val="20"/>
        <color rgb="FFFF0000"/>
        <rFont val="Calibri"/>
        <family val="2"/>
        <scheme val="minor"/>
      </rPr>
      <t>23 / 24</t>
    </r>
  </si>
  <si>
    <t>Leider keiner</t>
  </si>
  <si>
    <t>Erwin, Karin, Michael</t>
  </si>
  <si>
    <t>Jessica, Sophia</t>
  </si>
  <si>
    <t>Gerlinde, Janina,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</si>
</sst>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3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/>
    <xf numFmtId="0" fontId="13" fillId="2" borderId="2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7" fillId="0" borderId="15" xfId="0" applyFont="1" applyBorder="1" applyAlignment="1">
      <alignment horizontal="left" vertical="top"/>
    </xf>
    <xf numFmtId="0" fontId="27" fillId="0" borderId="2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82" t="s">
        <v>0</v>
      </c>
      <c r="B1" s="183"/>
      <c r="C1" s="183"/>
      <c r="D1" s="183"/>
      <c r="E1" s="183"/>
      <c r="F1" s="184"/>
      <c r="G1" s="10"/>
      <c r="H1" s="188">
        <f ca="1">TODAY()</f>
        <v>45404</v>
      </c>
      <c r="I1" s="189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79" t="s">
        <v>3</v>
      </c>
      <c r="D3" s="179"/>
      <c r="E3" s="179"/>
      <c r="F3" s="180"/>
      <c r="G3" s="19"/>
      <c r="H3" s="181" t="s">
        <v>4</v>
      </c>
      <c r="I3" s="180"/>
      <c r="J3" s="27"/>
      <c r="K3" s="24" t="s">
        <v>5</v>
      </c>
    </row>
    <row r="4" spans="1:12" ht="6" customHeight="1" thickBot="1" x14ac:dyDescent="0.3">
      <c r="A4" s="190"/>
      <c r="B4" s="190"/>
      <c r="C4" s="190"/>
      <c r="D4" s="190"/>
      <c r="E4" s="190"/>
      <c r="F4" s="190"/>
      <c r="G4" s="190"/>
      <c r="H4" s="190"/>
      <c r="I4" s="191"/>
      <c r="J4" s="28"/>
    </row>
    <row r="5" spans="1:12" ht="21" x14ac:dyDescent="0.25">
      <c r="A5" s="20">
        <v>1</v>
      </c>
      <c r="B5" s="3">
        <v>26</v>
      </c>
      <c r="C5" s="185" t="s">
        <v>6</v>
      </c>
      <c r="D5" s="186"/>
      <c r="E5" s="186"/>
      <c r="F5" s="187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77" t="s">
        <v>8</v>
      </c>
      <c r="D6" s="177"/>
      <c r="E6" s="177"/>
      <c r="F6" s="178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73" t="s">
        <v>10</v>
      </c>
      <c r="D7" s="173"/>
      <c r="E7" s="173"/>
      <c r="F7" s="174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62" t="s">
        <v>12</v>
      </c>
      <c r="D8" s="162"/>
      <c r="E8" s="162"/>
      <c r="F8" s="163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59" t="s">
        <v>14</v>
      </c>
      <c r="D9" s="157"/>
      <c r="E9" s="157"/>
      <c r="F9" s="158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70" t="s">
        <v>16</v>
      </c>
      <c r="D10" s="171"/>
      <c r="E10" s="171"/>
      <c r="F10" s="172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70" t="s">
        <v>16</v>
      </c>
      <c r="D11" s="171"/>
      <c r="E11" s="171"/>
      <c r="F11" s="172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73" t="s">
        <v>10</v>
      </c>
      <c r="D12" s="173"/>
      <c r="E12" s="173"/>
      <c r="F12" s="174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73" t="s">
        <v>10</v>
      </c>
      <c r="D13" s="173"/>
      <c r="E13" s="173"/>
      <c r="F13" s="174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73" t="s">
        <v>10</v>
      </c>
      <c r="D14" s="173"/>
      <c r="E14" s="173"/>
      <c r="F14" s="174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77" t="s">
        <v>21</v>
      </c>
      <c r="D15" s="177"/>
      <c r="E15" s="177"/>
      <c r="F15" s="178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77" t="s">
        <v>22</v>
      </c>
      <c r="D16" s="177"/>
      <c r="E16" s="177"/>
      <c r="F16" s="178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73" t="s">
        <v>10</v>
      </c>
      <c r="D17" s="173"/>
      <c r="E17" s="173"/>
      <c r="F17" s="174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62" t="s">
        <v>10</v>
      </c>
      <c r="D18" s="162"/>
      <c r="E18" s="162"/>
      <c r="F18" s="163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73" t="s">
        <v>10</v>
      </c>
      <c r="D19" s="173"/>
      <c r="E19" s="173"/>
      <c r="F19" s="174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73" t="s">
        <v>10</v>
      </c>
      <c r="D20" s="173"/>
      <c r="E20" s="173"/>
      <c r="F20" s="174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75" t="s">
        <v>10</v>
      </c>
      <c r="D21" s="175"/>
      <c r="E21" s="175"/>
      <c r="F21" s="176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67" t="s">
        <v>10</v>
      </c>
      <c r="D22" s="168"/>
      <c r="E22" s="168"/>
      <c r="F22" s="169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56" t="s">
        <v>10</v>
      </c>
      <c r="D23" s="157"/>
      <c r="E23" s="157"/>
      <c r="F23" s="158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56" t="s">
        <v>10</v>
      </c>
      <c r="D24" s="157"/>
      <c r="E24" s="157"/>
      <c r="F24" s="158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70" t="s">
        <v>21</v>
      </c>
      <c r="D25" s="171"/>
      <c r="E25" s="171"/>
      <c r="F25" s="172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56" t="s">
        <v>10</v>
      </c>
      <c r="D26" s="157"/>
      <c r="E26" s="157"/>
      <c r="F26" s="158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56" t="s">
        <v>10</v>
      </c>
      <c r="D27" s="157"/>
      <c r="E27" s="157"/>
      <c r="F27" s="158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59" t="s">
        <v>21</v>
      </c>
      <c r="D28" s="160"/>
      <c r="E28" s="160"/>
      <c r="F28" s="161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56" t="s">
        <v>10</v>
      </c>
      <c r="D29" s="157"/>
      <c r="E29" s="157"/>
      <c r="F29" s="158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56" t="s">
        <v>10</v>
      </c>
      <c r="D30" s="157"/>
      <c r="E30" s="157"/>
      <c r="F30" s="158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56" t="s">
        <v>10</v>
      </c>
      <c r="D31" s="157"/>
      <c r="E31" s="157"/>
      <c r="F31" s="158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56" t="s">
        <v>10</v>
      </c>
      <c r="D32" s="157"/>
      <c r="E32" s="157"/>
      <c r="F32" s="158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56" t="s">
        <v>10</v>
      </c>
      <c r="D33" s="157"/>
      <c r="E33" s="157"/>
      <c r="F33" s="158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56" t="s">
        <v>10</v>
      </c>
      <c r="D34" s="157"/>
      <c r="E34" s="157"/>
      <c r="F34" s="158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59" t="s">
        <v>21</v>
      </c>
      <c r="D35" s="160"/>
      <c r="E35" s="160"/>
      <c r="F35" s="161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62" t="s">
        <v>28</v>
      </c>
      <c r="D36" s="162"/>
      <c r="E36" s="162"/>
      <c r="F36" s="163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56" t="s">
        <v>10</v>
      </c>
      <c r="D37" s="157"/>
      <c r="E37" s="157"/>
      <c r="F37" s="158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65" t="s">
        <v>10</v>
      </c>
      <c r="D38" s="165"/>
      <c r="E38" s="165"/>
      <c r="F38" s="166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54" t="s">
        <v>30</v>
      </c>
      <c r="D40" s="155"/>
      <c r="E40" s="154">
        <f xml:space="preserve"> K40</f>
        <v>33</v>
      </c>
      <c r="F40" s="164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E2E1-17FD-465B-AC24-EBA093FBCAE4}">
  <dimension ref="A1:O44"/>
  <sheetViews>
    <sheetView tabSelected="1" workbookViewId="0">
      <pane ySplit="1" topLeftCell="A11" activePane="bottomLeft" state="frozen"/>
      <selection pane="bottomLeft" activeCell="E34" sqref="E34:H34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33" t="s">
        <v>92</v>
      </c>
      <c r="B1" s="234"/>
      <c r="C1" s="234"/>
      <c r="D1" s="234"/>
      <c r="E1" s="234"/>
      <c r="F1" s="234"/>
      <c r="G1" s="234"/>
      <c r="H1" s="235"/>
      <c r="I1" s="67"/>
      <c r="J1" s="228">
        <f ca="1">TODAY()</f>
        <v>45404</v>
      </c>
      <c r="K1" s="229"/>
      <c r="L1"/>
      <c r="M1" s="122">
        <f ca="1">NOW()</f>
        <v>45404.416007175925</v>
      </c>
    </row>
    <row r="2" spans="1:14" ht="7.5" customHeight="1" thickBot="1" x14ac:dyDescent="0.45">
      <c r="A2"/>
      <c r="B2"/>
      <c r="C2" s="194"/>
      <c r="D2" s="194"/>
      <c r="E2" s="194"/>
      <c r="F2" s="194"/>
      <c r="G2" s="194"/>
      <c r="H2" s="194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30" t="s">
        <v>3</v>
      </c>
      <c r="F3" s="231"/>
      <c r="G3" s="231"/>
      <c r="H3" s="232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93"/>
      <c r="D4" s="193"/>
      <c r="E4" s="193"/>
      <c r="F4" s="193"/>
      <c r="G4" s="193"/>
      <c r="H4" s="193"/>
      <c r="I4" s="193"/>
      <c r="J4" s="193"/>
      <c r="K4" s="193"/>
      <c r="L4"/>
      <c r="M4"/>
    </row>
    <row r="5" spans="1:14" ht="21" x14ac:dyDescent="0.25">
      <c r="A5" s="132" t="s">
        <v>44</v>
      </c>
      <c r="B5" s="145">
        <v>25</v>
      </c>
      <c r="C5" s="151">
        <v>1</v>
      </c>
      <c r="D5" s="5">
        <v>34</v>
      </c>
      <c r="E5" s="162" t="s">
        <v>93</v>
      </c>
      <c r="F5" s="162"/>
      <c r="G5" s="162"/>
      <c r="H5" s="163"/>
      <c r="I5" s="133"/>
      <c r="J5" s="115">
        <v>50000</v>
      </c>
      <c r="K5" s="116"/>
      <c r="M5" s="128"/>
      <c r="N5" s="107">
        <v>1</v>
      </c>
    </row>
    <row r="6" spans="1:14" ht="21" x14ac:dyDescent="0.3">
      <c r="A6" s="132" t="s">
        <v>81</v>
      </c>
      <c r="B6" s="145">
        <v>21</v>
      </c>
      <c r="C6" s="151">
        <v>2</v>
      </c>
      <c r="D6" s="5">
        <v>31</v>
      </c>
      <c r="E6" s="162" t="s">
        <v>93</v>
      </c>
      <c r="F6" s="162"/>
      <c r="G6" s="162"/>
      <c r="H6" s="163"/>
      <c r="I6" s="134"/>
      <c r="J6" s="115">
        <v>50000</v>
      </c>
      <c r="K6" s="116">
        <v>500000</v>
      </c>
      <c r="M6" s="128">
        <v>1</v>
      </c>
      <c r="N6" s="107">
        <v>1</v>
      </c>
    </row>
    <row r="7" spans="1:14" ht="21" x14ac:dyDescent="0.3">
      <c r="A7" s="132" t="s">
        <v>11</v>
      </c>
      <c r="B7" s="145">
        <v>24</v>
      </c>
      <c r="C7" s="151">
        <v>3</v>
      </c>
      <c r="D7" s="5">
        <v>35</v>
      </c>
      <c r="E7" s="162" t="s">
        <v>93</v>
      </c>
      <c r="F7" s="162"/>
      <c r="G7" s="162"/>
      <c r="H7" s="163"/>
      <c r="I7" s="134"/>
      <c r="J7" s="115">
        <v>50000</v>
      </c>
      <c r="K7" s="116">
        <v>500000</v>
      </c>
      <c r="M7" s="128">
        <v>1</v>
      </c>
      <c r="N7" s="107">
        <v>1</v>
      </c>
    </row>
    <row r="8" spans="1:14" ht="21" x14ac:dyDescent="0.35">
      <c r="A8" s="132" t="s">
        <v>13</v>
      </c>
      <c r="B8" s="145">
        <v>26</v>
      </c>
      <c r="C8" s="151">
        <v>4</v>
      </c>
      <c r="D8" s="5">
        <v>38</v>
      </c>
      <c r="E8" s="203" t="s">
        <v>93</v>
      </c>
      <c r="F8" s="204"/>
      <c r="G8" s="204"/>
      <c r="H8" s="205"/>
      <c r="I8" s="65"/>
      <c r="J8" s="115">
        <v>50000</v>
      </c>
      <c r="K8" s="116">
        <v>1500000</v>
      </c>
      <c r="M8" s="128">
        <v>3</v>
      </c>
      <c r="N8" s="107">
        <v>1</v>
      </c>
    </row>
    <row r="9" spans="1:14" ht="21" x14ac:dyDescent="0.25">
      <c r="A9" s="132" t="s">
        <v>15</v>
      </c>
      <c r="B9" s="145">
        <v>27</v>
      </c>
      <c r="C9" s="151">
        <v>5</v>
      </c>
      <c r="D9" s="5">
        <v>26</v>
      </c>
      <c r="E9" s="162" t="s">
        <v>94</v>
      </c>
      <c r="F9" s="162"/>
      <c r="G9" s="162"/>
      <c r="H9" s="163"/>
      <c r="I9" s="65"/>
      <c r="J9" s="115">
        <v>50000</v>
      </c>
      <c r="K9" s="116">
        <v>500000</v>
      </c>
      <c r="M9" s="128">
        <v>1</v>
      </c>
      <c r="N9" s="107">
        <v>1</v>
      </c>
    </row>
    <row r="10" spans="1:14" ht="21" x14ac:dyDescent="0.25">
      <c r="A10" s="132" t="s">
        <v>65</v>
      </c>
      <c r="B10" s="145">
        <v>22</v>
      </c>
      <c r="C10" s="151">
        <v>6</v>
      </c>
      <c r="D10" s="5">
        <v>28</v>
      </c>
      <c r="E10" s="170" t="s">
        <v>95</v>
      </c>
      <c r="F10" s="171"/>
      <c r="G10" s="171"/>
      <c r="H10" s="172"/>
      <c r="I10" s="65"/>
      <c r="J10" s="115">
        <v>50000</v>
      </c>
      <c r="K10" s="116"/>
      <c r="M10" s="128"/>
      <c r="N10" s="107">
        <v>1</v>
      </c>
    </row>
    <row r="11" spans="1:14" ht="21" x14ac:dyDescent="0.25">
      <c r="A11" s="132" t="s">
        <v>8</v>
      </c>
      <c r="B11" s="145">
        <v>25</v>
      </c>
      <c r="C11" s="151">
        <v>7</v>
      </c>
      <c r="D11" s="5">
        <v>30</v>
      </c>
      <c r="E11" s="170" t="s">
        <v>93</v>
      </c>
      <c r="F11" s="171"/>
      <c r="G11" s="171"/>
      <c r="H11" s="172"/>
      <c r="I11" s="65"/>
      <c r="J11" s="115">
        <v>50000</v>
      </c>
      <c r="K11" s="116"/>
      <c r="M11" s="128"/>
      <c r="N11" s="107">
        <v>1</v>
      </c>
    </row>
    <row r="12" spans="1:14" ht="21" x14ac:dyDescent="0.25">
      <c r="A12" s="132" t="s">
        <v>43</v>
      </c>
      <c r="B12" s="145">
        <v>27</v>
      </c>
      <c r="C12" s="151">
        <v>8</v>
      </c>
      <c r="D12" s="5">
        <v>33</v>
      </c>
      <c r="E12" s="162" t="s">
        <v>93</v>
      </c>
      <c r="F12" s="162"/>
      <c r="G12" s="162"/>
      <c r="H12" s="163"/>
      <c r="I12" s="65"/>
      <c r="J12" s="115">
        <v>50000</v>
      </c>
      <c r="K12" s="116">
        <v>500000</v>
      </c>
      <c r="M12" s="128">
        <v>1</v>
      </c>
      <c r="N12" s="107">
        <v>1</v>
      </c>
    </row>
    <row r="13" spans="1:14" ht="21" x14ac:dyDescent="0.25">
      <c r="A13" s="132" t="s">
        <v>17</v>
      </c>
      <c r="B13" s="145">
        <v>28</v>
      </c>
      <c r="C13" s="151">
        <v>9</v>
      </c>
      <c r="D13" s="5">
        <v>42</v>
      </c>
      <c r="E13" s="162" t="s">
        <v>93</v>
      </c>
      <c r="F13" s="173"/>
      <c r="G13" s="173"/>
      <c r="H13" s="174"/>
      <c r="I13" s="65"/>
      <c r="J13" s="115">
        <v>50000</v>
      </c>
      <c r="K13" s="116">
        <v>500000</v>
      </c>
      <c r="M13" s="128">
        <v>1</v>
      </c>
      <c r="N13" s="107">
        <v>1</v>
      </c>
    </row>
    <row r="14" spans="1:14" ht="21" x14ac:dyDescent="0.25">
      <c r="A14" s="132" t="s">
        <v>18</v>
      </c>
      <c r="B14" s="145">
        <v>26</v>
      </c>
      <c r="C14" s="151">
        <v>10</v>
      </c>
      <c r="D14" s="5">
        <v>31</v>
      </c>
      <c r="E14" s="159" t="s">
        <v>93</v>
      </c>
      <c r="F14" s="157"/>
      <c r="G14" s="157"/>
      <c r="H14" s="158"/>
      <c r="I14" s="65"/>
      <c r="J14" s="115">
        <v>50000</v>
      </c>
      <c r="K14" s="116">
        <v>1500000</v>
      </c>
      <c r="M14" s="128">
        <v>3</v>
      </c>
      <c r="N14" s="107">
        <v>1</v>
      </c>
    </row>
    <row r="15" spans="1:14" ht="21" x14ac:dyDescent="0.25">
      <c r="A15" s="132" t="s">
        <v>20</v>
      </c>
      <c r="B15" s="145">
        <v>25</v>
      </c>
      <c r="C15" s="151">
        <v>11</v>
      </c>
      <c r="D15" s="5">
        <v>29</v>
      </c>
      <c r="E15" s="177" t="s">
        <v>93</v>
      </c>
      <c r="F15" s="177"/>
      <c r="G15" s="177"/>
      <c r="H15" s="178"/>
      <c r="I15" s="65"/>
      <c r="J15" s="115">
        <v>50000</v>
      </c>
      <c r="K15" s="116"/>
      <c r="M15" s="128"/>
      <c r="N15" s="107">
        <v>1</v>
      </c>
    </row>
    <row r="16" spans="1:14" ht="21" x14ac:dyDescent="0.25">
      <c r="A16" s="132" t="s">
        <v>16</v>
      </c>
      <c r="B16" s="145">
        <v>25</v>
      </c>
      <c r="C16" s="151">
        <v>12</v>
      </c>
      <c r="D16" s="5">
        <v>22</v>
      </c>
      <c r="E16" s="177" t="s">
        <v>65</v>
      </c>
      <c r="F16" s="177"/>
      <c r="G16" s="177"/>
      <c r="H16" s="178"/>
      <c r="I16" s="65"/>
      <c r="J16" s="115">
        <v>50000</v>
      </c>
      <c r="K16" s="116">
        <v>1500000</v>
      </c>
      <c r="M16" s="128">
        <v>3</v>
      </c>
      <c r="N16" s="107">
        <v>1</v>
      </c>
    </row>
    <row r="17" spans="1:15" ht="21" x14ac:dyDescent="0.25">
      <c r="A17" s="132" t="s">
        <v>40</v>
      </c>
      <c r="B17" s="145">
        <v>26</v>
      </c>
      <c r="C17" s="151">
        <v>13</v>
      </c>
      <c r="D17" s="5">
        <v>20</v>
      </c>
      <c r="E17" s="162" t="s">
        <v>93</v>
      </c>
      <c r="F17" s="162"/>
      <c r="G17" s="162"/>
      <c r="H17" s="163"/>
      <c r="I17" s="65"/>
      <c r="J17" s="115">
        <v>50000</v>
      </c>
      <c r="K17" s="116">
        <v>1500000</v>
      </c>
      <c r="M17" s="128">
        <v>3</v>
      </c>
      <c r="N17" s="107">
        <v>1</v>
      </c>
    </row>
    <row r="18" spans="1:15" ht="21" x14ac:dyDescent="0.25">
      <c r="A18" s="132" t="s">
        <v>24</v>
      </c>
      <c r="B18" s="145">
        <v>27</v>
      </c>
      <c r="C18" s="151">
        <v>14</v>
      </c>
      <c r="D18" s="5">
        <v>29</v>
      </c>
      <c r="E18" s="177" t="s">
        <v>93</v>
      </c>
      <c r="F18" s="177"/>
      <c r="G18" s="177"/>
      <c r="H18" s="178"/>
      <c r="I18" s="65"/>
      <c r="J18" s="115">
        <v>50000</v>
      </c>
      <c r="K18" s="116">
        <v>500000</v>
      </c>
      <c r="M18" s="128">
        <v>1</v>
      </c>
      <c r="N18" s="107">
        <v>1</v>
      </c>
    </row>
    <row r="19" spans="1:15" ht="21" x14ac:dyDescent="0.25">
      <c r="A19" s="132" t="s">
        <v>21</v>
      </c>
      <c r="B19" s="145">
        <v>28</v>
      </c>
      <c r="C19" s="151">
        <v>15</v>
      </c>
      <c r="D19" s="5">
        <v>23</v>
      </c>
      <c r="E19" s="162" t="s">
        <v>93</v>
      </c>
      <c r="F19" s="162"/>
      <c r="G19" s="162"/>
      <c r="H19" s="163"/>
      <c r="I19" s="65"/>
      <c r="J19" s="115">
        <v>50000</v>
      </c>
      <c r="K19" s="116">
        <v>500000</v>
      </c>
      <c r="M19" s="128">
        <v>1</v>
      </c>
      <c r="N19" s="107">
        <v>1</v>
      </c>
    </row>
    <row r="20" spans="1:15" ht="21" x14ac:dyDescent="0.25">
      <c r="A20" s="132"/>
      <c r="B20" s="145"/>
      <c r="C20" s="151">
        <v>16</v>
      </c>
      <c r="D20" s="5">
        <v>30</v>
      </c>
      <c r="E20" s="162" t="s">
        <v>93</v>
      </c>
      <c r="F20" s="162"/>
      <c r="G20" s="162"/>
      <c r="H20" s="163"/>
      <c r="I20" s="65"/>
      <c r="J20" s="61"/>
      <c r="K20" s="116"/>
      <c r="M20" s="128"/>
      <c r="N20" s="107">
        <v>0</v>
      </c>
    </row>
    <row r="21" spans="1:15" ht="21.75" thickBot="1" x14ac:dyDescent="0.3">
      <c r="A21" s="143"/>
      <c r="B21" s="146"/>
      <c r="C21" s="152">
        <v>17</v>
      </c>
      <c r="D21" s="51">
        <v>18</v>
      </c>
      <c r="E21" s="195" t="s">
        <v>93</v>
      </c>
      <c r="F21" s="195"/>
      <c r="G21" s="195"/>
      <c r="H21" s="196"/>
      <c r="I21" s="65"/>
      <c r="J21" s="4"/>
      <c r="K21" s="116"/>
      <c r="M21" s="128"/>
      <c r="N21" s="107">
        <f>SUM(D5:D33)</f>
        <v>829</v>
      </c>
      <c r="O21" s="110"/>
    </row>
    <row r="22" spans="1:15" ht="21.75" thickTop="1" x14ac:dyDescent="0.25">
      <c r="A22" s="142"/>
      <c r="B22" s="147"/>
      <c r="C22" s="153">
        <v>18</v>
      </c>
      <c r="D22" s="22">
        <v>27</v>
      </c>
      <c r="E22" s="197" t="s">
        <v>96</v>
      </c>
      <c r="F22" s="198"/>
      <c r="G22" s="198"/>
      <c r="H22" s="199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132"/>
      <c r="B23" s="148"/>
      <c r="C23" s="151">
        <v>19</v>
      </c>
      <c r="D23" s="5">
        <v>26</v>
      </c>
      <c r="E23" s="162" t="s">
        <v>94</v>
      </c>
      <c r="F23" s="162"/>
      <c r="G23" s="162"/>
      <c r="H23" s="163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48"/>
      <c r="C24" s="153">
        <v>20</v>
      </c>
      <c r="D24" s="5">
        <v>21</v>
      </c>
      <c r="E24" s="170" t="s">
        <v>81</v>
      </c>
      <c r="F24" s="171"/>
      <c r="G24" s="171"/>
      <c r="H24" s="172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94"/>
      <c r="B25" s="148"/>
      <c r="C25" s="151">
        <v>21</v>
      </c>
      <c r="D25" s="5">
        <v>22</v>
      </c>
      <c r="E25" s="177" t="s">
        <v>65</v>
      </c>
      <c r="F25" s="177"/>
      <c r="G25" s="177"/>
      <c r="H25" s="178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48"/>
      <c r="C26" s="153">
        <v>22</v>
      </c>
      <c r="D26" s="5">
        <v>24</v>
      </c>
      <c r="E26" s="177" t="s">
        <v>11</v>
      </c>
      <c r="F26" s="177"/>
      <c r="G26" s="177"/>
      <c r="H26" s="178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48"/>
      <c r="C27" s="151">
        <v>23</v>
      </c>
      <c r="D27" s="5">
        <v>33</v>
      </c>
      <c r="E27" s="162" t="s">
        <v>93</v>
      </c>
      <c r="F27" s="162"/>
      <c r="G27" s="162"/>
      <c r="H27" s="163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48"/>
      <c r="C28" s="153">
        <v>24</v>
      </c>
      <c r="D28" s="5">
        <v>32</v>
      </c>
      <c r="E28" s="162" t="s">
        <v>93</v>
      </c>
      <c r="F28" s="162"/>
      <c r="G28" s="162"/>
      <c r="H28" s="163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48"/>
      <c r="C29" s="151">
        <v>25</v>
      </c>
      <c r="D29" s="5">
        <v>32</v>
      </c>
      <c r="E29" s="162" t="s">
        <v>93</v>
      </c>
      <c r="F29" s="162"/>
      <c r="G29" s="162"/>
      <c r="H29" s="163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48"/>
      <c r="C30" s="153">
        <v>26</v>
      </c>
      <c r="D30" s="5">
        <v>36</v>
      </c>
      <c r="E30" s="162" t="s">
        <v>93</v>
      </c>
      <c r="F30" s="162"/>
      <c r="G30" s="162"/>
      <c r="H30" s="163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48"/>
      <c r="C31" s="151">
        <v>27</v>
      </c>
      <c r="D31" s="5">
        <v>22</v>
      </c>
      <c r="E31" s="177" t="s">
        <v>65</v>
      </c>
      <c r="F31" s="177"/>
      <c r="G31" s="177"/>
      <c r="H31" s="178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48"/>
      <c r="C32" s="153">
        <v>28</v>
      </c>
      <c r="D32" s="5">
        <v>29</v>
      </c>
      <c r="E32" s="162" t="s">
        <v>93</v>
      </c>
      <c r="F32" s="162"/>
      <c r="G32" s="162"/>
      <c r="H32" s="163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48"/>
      <c r="C33" s="151">
        <v>29</v>
      </c>
      <c r="D33" s="5">
        <v>26</v>
      </c>
      <c r="E33" s="162" t="s">
        <v>94</v>
      </c>
      <c r="F33" s="162"/>
      <c r="G33" s="162"/>
      <c r="H33" s="163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48"/>
      <c r="C34" s="153">
        <v>30</v>
      </c>
      <c r="D34" s="5">
        <v>30</v>
      </c>
      <c r="E34" s="162" t="s">
        <v>93</v>
      </c>
      <c r="F34" s="162"/>
      <c r="G34" s="162"/>
      <c r="H34" s="163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48"/>
      <c r="C35" s="87">
        <v>31</v>
      </c>
      <c r="D35" s="5"/>
      <c r="E35" s="209"/>
      <c r="F35" s="210"/>
      <c r="G35" s="210"/>
      <c r="H35" s="211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48"/>
      <c r="C36" s="150">
        <v>32</v>
      </c>
      <c r="D36" s="5"/>
      <c r="E36" s="212"/>
      <c r="F36" s="212"/>
      <c r="G36" s="212"/>
      <c r="H36" s="213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48"/>
      <c r="C37" s="87">
        <v>33</v>
      </c>
      <c r="D37" s="5"/>
      <c r="E37" s="209"/>
      <c r="F37" s="210"/>
      <c r="G37" s="210"/>
      <c r="H37" s="211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49"/>
      <c r="C38" s="150">
        <v>34</v>
      </c>
      <c r="D38" s="5"/>
      <c r="E38" s="214"/>
      <c r="F38" s="215"/>
      <c r="G38" s="215"/>
      <c r="H38" s="216"/>
      <c r="I38" s="65"/>
      <c r="J38" s="6"/>
      <c r="K38" s="125"/>
      <c r="M38" s="129"/>
      <c r="N38" s="107">
        <f>SUM(D22:D38)</f>
        <v>360</v>
      </c>
      <c r="O38" s="107"/>
    </row>
    <row r="39" spans="1:15" ht="6" customHeight="1" thickBot="1" x14ac:dyDescent="0.3">
      <c r="A39" s="85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SUM(B5:B38)*34</f>
        <v>12988</v>
      </c>
      <c r="C40" s="137" t="s">
        <v>71</v>
      </c>
      <c r="D40" s="138">
        <f>SUM(D5:D38)*34</f>
        <v>29206</v>
      </c>
      <c r="E40" s="206" t="s">
        <v>91</v>
      </c>
      <c r="F40" s="207"/>
      <c r="G40" s="207"/>
      <c r="H40" s="208"/>
      <c r="I40" s="66"/>
      <c r="J40" s="123">
        <f>SUM(J5:J39)</f>
        <v>750000</v>
      </c>
      <c r="K40" s="127">
        <f>SUM(K5:K38)</f>
        <v>9500000</v>
      </c>
      <c r="M40" s="131">
        <f>SUM(M5:M38)</f>
        <v>19</v>
      </c>
      <c r="N40" s="107">
        <f>SUM(N5:N39)</f>
        <v>1204</v>
      </c>
    </row>
    <row r="41" spans="1:15" x14ac:dyDescent="0.25">
      <c r="A41" s="144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A42"/>
      <c r="J42" s="113"/>
      <c r="K42" s="114"/>
    </row>
    <row r="44" spans="1:15" x14ac:dyDescent="0.25">
      <c r="A44"/>
      <c r="J44" s="113"/>
      <c r="K44" s="114"/>
    </row>
  </sheetData>
  <sortState xmlns:xlrd2="http://schemas.microsoft.com/office/spreadsheetml/2017/richdata2" ref="A5:B19">
    <sortCondition ref="A5:A19"/>
  </sortState>
  <mergeCells count="40">
    <mergeCell ref="E36:H36"/>
    <mergeCell ref="E37:H37"/>
    <mergeCell ref="E38:H38"/>
    <mergeCell ref="E40:H40"/>
    <mergeCell ref="E30:H30"/>
    <mergeCell ref="E31:H31"/>
    <mergeCell ref="E32:H32"/>
    <mergeCell ref="E33:H33"/>
    <mergeCell ref="E34:H34"/>
    <mergeCell ref="E35:H35"/>
    <mergeCell ref="E29:H29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17:H17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5:H5"/>
    <mergeCell ref="A1:H1"/>
    <mergeCell ref="J1:K1"/>
    <mergeCell ref="C2:H2"/>
    <mergeCell ref="E3:H3"/>
    <mergeCell ref="C4:K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92" t="s">
        <v>32</v>
      </c>
      <c r="C3" s="192"/>
      <c r="D3" s="192"/>
      <c r="E3" s="192"/>
      <c r="W3" s="33">
        <v>1</v>
      </c>
      <c r="X3" s="33">
        <v>28</v>
      </c>
    </row>
    <row r="4" spans="1:24" ht="21" x14ac:dyDescent="0.25">
      <c r="A4" s="36">
        <f>A3/17</f>
        <v>24</v>
      </c>
      <c r="B4" s="192" t="s">
        <v>33</v>
      </c>
      <c r="C4" s="192"/>
      <c r="D4" s="192"/>
      <c r="E4" s="192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92" t="s">
        <v>34</v>
      </c>
      <c r="C6" s="192"/>
      <c r="D6" s="192"/>
      <c r="E6" s="192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92" t="s">
        <v>33</v>
      </c>
      <c r="C7" s="192"/>
      <c r="D7" s="192"/>
      <c r="E7" s="192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92" t="s">
        <v>35</v>
      </c>
      <c r="C9" s="192"/>
      <c r="D9" s="192"/>
      <c r="E9" s="192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92" t="s">
        <v>33</v>
      </c>
      <c r="C10" s="192"/>
      <c r="D10" s="192"/>
      <c r="E10" s="192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45404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82" t="s">
        <v>37</v>
      </c>
      <c r="B1" s="183"/>
      <c r="C1" s="183"/>
      <c r="D1" s="183"/>
      <c r="E1" s="183"/>
      <c r="F1" s="184"/>
      <c r="G1" s="67"/>
      <c r="H1" s="188">
        <f ca="1">TODAY()</f>
        <v>45404</v>
      </c>
      <c r="I1" s="189"/>
    </row>
    <row r="2" spans="1:12" ht="12.75" customHeight="1" thickBot="1" x14ac:dyDescent="0.45">
      <c r="A2" s="194"/>
      <c r="B2" s="194"/>
      <c r="C2" s="194"/>
      <c r="D2" s="194"/>
      <c r="E2" s="194"/>
      <c r="F2" s="194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79" t="s">
        <v>3</v>
      </c>
      <c r="D3" s="179"/>
      <c r="E3" s="179"/>
      <c r="F3" s="180"/>
      <c r="G3" s="68"/>
      <c r="H3" s="181" t="s">
        <v>4</v>
      </c>
      <c r="I3" s="180"/>
      <c r="J3" s="62"/>
      <c r="K3" s="24" t="s">
        <v>5</v>
      </c>
    </row>
    <row r="4" spans="1:12" ht="12.75" customHeight="1" thickBot="1" x14ac:dyDescent="0.3">
      <c r="A4" s="193"/>
      <c r="B4" s="193"/>
      <c r="C4" s="193"/>
      <c r="D4" s="193"/>
      <c r="E4" s="193"/>
      <c r="F4" s="193"/>
      <c r="G4" s="193"/>
      <c r="H4" s="193"/>
      <c r="I4" s="193"/>
    </row>
    <row r="5" spans="1:12" ht="21" x14ac:dyDescent="0.25">
      <c r="A5" s="75">
        <v>1</v>
      </c>
      <c r="B5" s="3">
        <v>15</v>
      </c>
      <c r="C5" s="185" t="s">
        <v>38</v>
      </c>
      <c r="D5" s="186"/>
      <c r="E5" s="186"/>
      <c r="F5" s="187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77" t="s">
        <v>39</v>
      </c>
      <c r="D6" s="177"/>
      <c r="E6" s="177"/>
      <c r="F6" s="178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62" t="s">
        <v>38</v>
      </c>
      <c r="D7" s="162"/>
      <c r="E7" s="162"/>
      <c r="F7" s="163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62" t="s">
        <v>38</v>
      </c>
      <c r="D8" s="162"/>
      <c r="E8" s="162"/>
      <c r="F8" s="163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59" t="s">
        <v>38</v>
      </c>
      <c r="D9" s="157"/>
      <c r="E9" s="157"/>
      <c r="F9" s="158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70" t="s">
        <v>38</v>
      </c>
      <c r="D10" s="171"/>
      <c r="E10" s="171"/>
      <c r="F10" s="172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70" t="s">
        <v>41</v>
      </c>
      <c r="D11" s="171"/>
      <c r="E11" s="171"/>
      <c r="F11" s="172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62" t="s">
        <v>38</v>
      </c>
      <c r="D12" s="173"/>
      <c r="E12" s="173"/>
      <c r="F12" s="174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62" t="s">
        <v>38</v>
      </c>
      <c r="D13" s="173"/>
      <c r="E13" s="173"/>
      <c r="F13" s="174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62" t="s">
        <v>38</v>
      </c>
      <c r="D14" s="162"/>
      <c r="E14" s="162"/>
      <c r="F14" s="163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77" t="s">
        <v>38</v>
      </c>
      <c r="D15" s="177"/>
      <c r="E15" s="177"/>
      <c r="F15" s="178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77" t="s">
        <v>38</v>
      </c>
      <c r="D16" s="177"/>
      <c r="E16" s="177"/>
      <c r="F16" s="178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62" t="s">
        <v>46</v>
      </c>
      <c r="D17" s="173"/>
      <c r="E17" s="173"/>
      <c r="F17" s="174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70" t="s">
        <v>41</v>
      </c>
      <c r="D18" s="171"/>
      <c r="E18" s="171"/>
      <c r="F18" s="172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62" t="s">
        <v>49</v>
      </c>
      <c r="D19" s="162"/>
      <c r="E19" s="162"/>
      <c r="F19" s="163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62" t="s">
        <v>38</v>
      </c>
      <c r="D20" s="162"/>
      <c r="E20" s="162"/>
      <c r="F20" s="163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95" t="s">
        <v>38</v>
      </c>
      <c r="D21" s="195"/>
      <c r="E21" s="195"/>
      <c r="F21" s="196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97" t="s">
        <v>38</v>
      </c>
      <c r="D22" s="198"/>
      <c r="E22" s="198"/>
      <c r="F22" s="199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70" t="s">
        <v>38</v>
      </c>
      <c r="D23" s="171"/>
      <c r="E23" s="171"/>
      <c r="F23" s="172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70" t="s">
        <v>38</v>
      </c>
      <c r="D24" s="171"/>
      <c r="E24" s="171"/>
      <c r="F24" s="172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70" t="s">
        <v>38</v>
      </c>
      <c r="D25" s="171"/>
      <c r="E25" s="171"/>
      <c r="F25" s="172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59" t="s">
        <v>38</v>
      </c>
      <c r="D26" s="160"/>
      <c r="E26" s="160"/>
      <c r="F26" s="161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59" t="s">
        <v>38</v>
      </c>
      <c r="D27" s="160"/>
      <c r="E27" s="160"/>
      <c r="F27" s="161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59" t="s">
        <v>38</v>
      </c>
      <c r="D28" s="160"/>
      <c r="E28" s="160"/>
      <c r="F28" s="161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59" t="s">
        <v>38</v>
      </c>
      <c r="D29" s="160"/>
      <c r="E29" s="160"/>
      <c r="F29" s="161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70" t="s">
        <v>41</v>
      </c>
      <c r="D30" s="171"/>
      <c r="E30" s="171"/>
      <c r="F30" s="172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59" t="s">
        <v>52</v>
      </c>
      <c r="D31" s="157"/>
      <c r="E31" s="157"/>
      <c r="F31" s="158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59" t="s">
        <v>39</v>
      </c>
      <c r="D32" s="160"/>
      <c r="E32" s="160"/>
      <c r="F32" s="161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59" t="s">
        <v>38</v>
      </c>
      <c r="D33" s="160"/>
      <c r="E33" s="160"/>
      <c r="F33" s="161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59" t="s">
        <v>39</v>
      </c>
      <c r="D34" s="160"/>
      <c r="E34" s="160"/>
      <c r="F34" s="161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59" t="s">
        <v>38</v>
      </c>
      <c r="D35" s="160"/>
      <c r="E35" s="160"/>
      <c r="F35" s="161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62" t="s">
        <v>38</v>
      </c>
      <c r="D36" s="162"/>
      <c r="E36" s="162"/>
      <c r="F36" s="163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59" t="s">
        <v>38</v>
      </c>
      <c r="D37" s="160"/>
      <c r="E37" s="160"/>
      <c r="F37" s="161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200" t="s">
        <v>38</v>
      </c>
      <c r="D38" s="200"/>
      <c r="E38" s="200"/>
      <c r="F38" s="201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54" t="s">
        <v>30</v>
      </c>
      <c r="D40" s="155"/>
      <c r="E40" s="154">
        <f xml:space="preserve"> K40</f>
        <v>26</v>
      </c>
      <c r="F40" s="164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92" t="s">
        <v>32</v>
      </c>
      <c r="C3" s="192"/>
      <c r="D3" s="192"/>
      <c r="E3" s="192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92" t="s">
        <v>33</v>
      </c>
      <c r="C4" s="192"/>
      <c r="D4" s="192"/>
      <c r="E4" s="192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92" t="s">
        <v>34</v>
      </c>
      <c r="C6" s="192"/>
      <c r="D6" s="192"/>
      <c r="E6" s="192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92" t="s">
        <v>33</v>
      </c>
      <c r="C7" s="192"/>
      <c r="D7" s="192"/>
      <c r="E7" s="192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92" t="s">
        <v>53</v>
      </c>
      <c r="C9" s="192"/>
      <c r="D9" s="192"/>
      <c r="E9" s="192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92" t="s">
        <v>33</v>
      </c>
      <c r="C10" s="192"/>
      <c r="D10" s="192"/>
      <c r="E10" s="192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45404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82" t="s">
        <v>54</v>
      </c>
      <c r="B1" s="183"/>
      <c r="C1" s="183"/>
      <c r="D1" s="183"/>
      <c r="E1" s="183"/>
      <c r="F1" s="184"/>
      <c r="G1" s="67"/>
      <c r="H1" s="188">
        <f ca="1">TODAY()</f>
        <v>45404</v>
      </c>
      <c r="I1" s="189"/>
    </row>
    <row r="2" spans="1:12" ht="7.5" customHeight="1" thickBot="1" x14ac:dyDescent="0.45">
      <c r="A2" s="194"/>
      <c r="B2" s="194"/>
      <c r="C2" s="194"/>
      <c r="D2" s="194"/>
      <c r="E2" s="194"/>
      <c r="F2" s="194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79" t="s">
        <v>3</v>
      </c>
      <c r="D3" s="179"/>
      <c r="E3" s="179"/>
      <c r="F3" s="180"/>
      <c r="G3" s="68"/>
      <c r="H3" s="181" t="s">
        <v>4</v>
      </c>
      <c r="I3" s="180"/>
      <c r="J3" s="62"/>
      <c r="K3" s="24" t="s">
        <v>5</v>
      </c>
    </row>
    <row r="4" spans="1:12" ht="3.75" customHeight="1" thickBot="1" x14ac:dyDescent="0.3">
      <c r="A4" s="193"/>
      <c r="B4" s="193"/>
      <c r="C4" s="193"/>
      <c r="D4" s="193"/>
      <c r="E4" s="193"/>
      <c r="F4" s="193"/>
      <c r="G4" s="193"/>
      <c r="H4" s="193"/>
      <c r="I4" s="193"/>
    </row>
    <row r="5" spans="1:12" ht="21" x14ac:dyDescent="0.25">
      <c r="A5" s="75">
        <v>1</v>
      </c>
      <c r="B5" s="3">
        <v>23</v>
      </c>
      <c r="C5" s="185" t="s">
        <v>43</v>
      </c>
      <c r="D5" s="186"/>
      <c r="E5" s="186"/>
      <c r="F5" s="187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77" t="s">
        <v>13</v>
      </c>
      <c r="D6" s="177"/>
      <c r="E6" s="177"/>
      <c r="F6" s="178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62" t="s">
        <v>38</v>
      </c>
      <c r="D7" s="162"/>
      <c r="E7" s="162"/>
      <c r="F7" s="163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62" t="s">
        <v>55</v>
      </c>
      <c r="D8" s="162"/>
      <c r="E8" s="162"/>
      <c r="F8" s="163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59" t="s">
        <v>56</v>
      </c>
      <c r="D9" s="157"/>
      <c r="E9" s="157"/>
      <c r="F9" s="158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70" t="s">
        <v>38</v>
      </c>
      <c r="D10" s="171"/>
      <c r="E10" s="171"/>
      <c r="F10" s="172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70" t="s">
        <v>40</v>
      </c>
      <c r="D11" s="171"/>
      <c r="E11" s="171"/>
      <c r="F11" s="172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62" t="s">
        <v>38</v>
      </c>
      <c r="D12" s="173"/>
      <c r="E12" s="173"/>
      <c r="F12" s="174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62" t="s">
        <v>38</v>
      </c>
      <c r="D13" s="173"/>
      <c r="E13" s="173"/>
      <c r="F13" s="174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59" t="s">
        <v>56</v>
      </c>
      <c r="D14" s="157"/>
      <c r="E14" s="157"/>
      <c r="F14" s="158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77" t="s">
        <v>38</v>
      </c>
      <c r="D15" s="177"/>
      <c r="E15" s="177"/>
      <c r="F15" s="178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77" t="s">
        <v>38</v>
      </c>
      <c r="D16" s="177"/>
      <c r="E16" s="177"/>
      <c r="F16" s="178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62" t="s">
        <v>38</v>
      </c>
      <c r="D17" s="173"/>
      <c r="E17" s="173"/>
      <c r="F17" s="174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62" t="s">
        <v>55</v>
      </c>
      <c r="D18" s="162"/>
      <c r="E18" s="162"/>
      <c r="F18" s="163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62" t="s">
        <v>57</v>
      </c>
      <c r="D19" s="162"/>
      <c r="E19" s="162"/>
      <c r="F19" s="163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62" t="s">
        <v>43</v>
      </c>
      <c r="D20" s="162"/>
      <c r="E20" s="162"/>
      <c r="F20" s="163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95" t="s">
        <v>38</v>
      </c>
      <c r="D21" s="195"/>
      <c r="E21" s="195"/>
      <c r="F21" s="196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97" t="s">
        <v>58</v>
      </c>
      <c r="D22" s="198"/>
      <c r="E22" s="198"/>
      <c r="F22" s="199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70" t="s">
        <v>38</v>
      </c>
      <c r="D23" s="171"/>
      <c r="E23" s="171"/>
      <c r="F23" s="172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70" t="s">
        <v>43</v>
      </c>
      <c r="D24" s="171"/>
      <c r="E24" s="171"/>
      <c r="F24" s="172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70" t="s">
        <v>38</v>
      </c>
      <c r="D25" s="171"/>
      <c r="E25" s="171"/>
      <c r="F25" s="172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59" t="s">
        <v>38</v>
      </c>
      <c r="D26" s="160"/>
      <c r="E26" s="160"/>
      <c r="F26" s="161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59" t="s">
        <v>38</v>
      </c>
      <c r="D27" s="160"/>
      <c r="E27" s="160"/>
      <c r="F27" s="161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59" t="s">
        <v>38</v>
      </c>
      <c r="D28" s="160"/>
      <c r="E28" s="160"/>
      <c r="F28" s="161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59" t="s">
        <v>38</v>
      </c>
      <c r="D29" s="160"/>
      <c r="E29" s="160"/>
      <c r="F29" s="161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70" t="s">
        <v>38</v>
      </c>
      <c r="D30" s="171"/>
      <c r="E30" s="171"/>
      <c r="F30" s="172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59" t="s">
        <v>38</v>
      </c>
      <c r="D31" s="157"/>
      <c r="E31" s="157"/>
      <c r="F31" s="158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59" t="s">
        <v>38</v>
      </c>
      <c r="D32" s="160"/>
      <c r="E32" s="160"/>
      <c r="F32" s="161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59" t="s">
        <v>38</v>
      </c>
      <c r="D33" s="160"/>
      <c r="E33" s="160"/>
      <c r="F33" s="161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59" t="s">
        <v>38</v>
      </c>
      <c r="D34" s="160"/>
      <c r="E34" s="160"/>
      <c r="F34" s="161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59" t="s">
        <v>38</v>
      </c>
      <c r="D35" s="160"/>
      <c r="E35" s="160"/>
      <c r="F35" s="161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62" t="s">
        <v>38</v>
      </c>
      <c r="D36" s="162"/>
      <c r="E36" s="162"/>
      <c r="F36" s="163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59" t="s">
        <v>40</v>
      </c>
      <c r="D37" s="160"/>
      <c r="E37" s="160"/>
      <c r="F37" s="161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200" t="s">
        <v>38</v>
      </c>
      <c r="D38" s="200"/>
      <c r="E38" s="200"/>
      <c r="F38" s="201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54" t="s">
        <v>30</v>
      </c>
      <c r="D40" s="155"/>
      <c r="E40" s="154">
        <f xml:space="preserve"> K40</f>
        <v>19</v>
      </c>
      <c r="F40" s="164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82" t="s">
        <v>59</v>
      </c>
      <c r="B1" s="184"/>
      <c r="C1" s="182" t="s">
        <v>60</v>
      </c>
      <c r="D1" s="183"/>
      <c r="E1" s="183"/>
      <c r="F1" s="183"/>
      <c r="G1" s="183"/>
      <c r="H1" s="184"/>
      <c r="I1" s="67"/>
      <c r="J1" s="188">
        <f ca="1">TODAY()</f>
        <v>45404</v>
      </c>
      <c r="K1" s="189"/>
      <c r="M1" s="99">
        <f ca="1">NOW()</f>
        <v>45404.416007175925</v>
      </c>
    </row>
    <row r="2" spans="1:14" ht="7.5" customHeight="1" thickBot="1" x14ac:dyDescent="0.45">
      <c r="C2" s="194"/>
      <c r="D2" s="194"/>
      <c r="E2" s="194"/>
      <c r="F2" s="194"/>
      <c r="G2" s="194"/>
      <c r="H2" s="194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79" t="s">
        <v>3</v>
      </c>
      <c r="F3" s="179"/>
      <c r="G3" s="179"/>
      <c r="H3" s="180"/>
      <c r="I3" s="68"/>
      <c r="J3" s="181" t="s">
        <v>64</v>
      </c>
      <c r="K3" s="180"/>
      <c r="L3" s="62"/>
      <c r="M3" s="24" t="s">
        <v>5</v>
      </c>
    </row>
    <row r="4" spans="1:14" ht="3.75" customHeight="1" thickBot="1" x14ac:dyDescent="0.3">
      <c r="A4" s="84"/>
      <c r="B4" s="84"/>
      <c r="C4" s="193"/>
      <c r="D4" s="193"/>
      <c r="E4" s="193"/>
      <c r="F4" s="193"/>
      <c r="G4" s="193"/>
      <c r="H4" s="193"/>
      <c r="I4" s="193"/>
      <c r="J4" s="193"/>
      <c r="K4" s="193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85" t="s">
        <v>38</v>
      </c>
      <c r="F5" s="186"/>
      <c r="G5" s="186"/>
      <c r="H5" s="187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77" t="s">
        <v>38</v>
      </c>
      <c r="F6" s="177"/>
      <c r="G6" s="177"/>
      <c r="H6" s="178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62" t="s">
        <v>65</v>
      </c>
      <c r="F7" s="162"/>
      <c r="G7" s="162"/>
      <c r="H7" s="163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62" t="s">
        <v>66</v>
      </c>
      <c r="F8" s="162"/>
      <c r="G8" s="162"/>
      <c r="H8" s="163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59" t="s">
        <v>24</v>
      </c>
      <c r="F9" s="157"/>
      <c r="G9" s="157"/>
      <c r="H9" s="158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70" t="s">
        <v>18</v>
      </c>
      <c r="F10" s="171"/>
      <c r="G10" s="171"/>
      <c r="H10" s="172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70" t="s">
        <v>65</v>
      </c>
      <c r="F11" s="171"/>
      <c r="G11" s="171"/>
      <c r="H11" s="172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62" t="s">
        <v>38</v>
      </c>
      <c r="F12" s="173"/>
      <c r="G12" s="173"/>
      <c r="H12" s="174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62" t="s">
        <v>66</v>
      </c>
      <c r="F13" s="173"/>
      <c r="G13" s="173"/>
      <c r="H13" s="174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59" t="s">
        <v>38</v>
      </c>
      <c r="F14" s="157"/>
      <c r="G14" s="157"/>
      <c r="H14" s="158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77" t="s">
        <v>38</v>
      </c>
      <c r="F15" s="177"/>
      <c r="G15" s="177"/>
      <c r="H15" s="178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77" t="s">
        <v>38</v>
      </c>
      <c r="F16" s="177"/>
      <c r="G16" s="177"/>
      <c r="H16" s="178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62" t="s">
        <v>38</v>
      </c>
      <c r="F17" s="173"/>
      <c r="G17" s="173"/>
      <c r="H17" s="174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62" t="s">
        <v>18</v>
      </c>
      <c r="F18" s="162"/>
      <c r="G18" s="162"/>
      <c r="H18" s="163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62" t="s">
        <v>65</v>
      </c>
      <c r="F19" s="162"/>
      <c r="G19" s="162"/>
      <c r="H19" s="163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62" t="s">
        <v>38</v>
      </c>
      <c r="F20" s="162"/>
      <c r="G20" s="162"/>
      <c r="H20" s="163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5" t="s">
        <v>13</v>
      </c>
      <c r="F21" s="195"/>
      <c r="G21" s="195"/>
      <c r="H21" s="196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97" t="s">
        <v>38</v>
      </c>
      <c r="F22" s="198"/>
      <c r="G22" s="198"/>
      <c r="H22" s="19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70" t="s">
        <v>38</v>
      </c>
      <c r="F23" s="171"/>
      <c r="G23" s="171"/>
      <c r="H23" s="172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70" t="s">
        <v>38</v>
      </c>
      <c r="F24" s="171"/>
      <c r="G24" s="171"/>
      <c r="H24" s="172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70" t="s">
        <v>26</v>
      </c>
      <c r="F25" s="171"/>
      <c r="G25" s="171"/>
      <c r="H25" s="172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59" t="s">
        <v>38</v>
      </c>
      <c r="F26" s="160"/>
      <c r="G26" s="160"/>
      <c r="H26" s="161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59" t="s">
        <v>38</v>
      </c>
      <c r="F27" s="160"/>
      <c r="G27" s="160"/>
      <c r="H27" s="161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59" t="s">
        <v>65</v>
      </c>
      <c r="F28" s="160"/>
      <c r="G28" s="160"/>
      <c r="H28" s="161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59" t="s">
        <v>68</v>
      </c>
      <c r="F29" s="160"/>
      <c r="G29" s="160"/>
      <c r="H29" s="161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62" t="s">
        <v>66</v>
      </c>
      <c r="F30" s="173"/>
      <c r="G30" s="173"/>
      <c r="H30" s="174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59" t="s">
        <v>38</v>
      </c>
      <c r="F31" s="157"/>
      <c r="G31" s="157"/>
      <c r="H31" s="158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59" t="s">
        <v>69</v>
      </c>
      <c r="F32" s="160"/>
      <c r="G32" s="160"/>
      <c r="H32" s="161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59" t="s">
        <v>38</v>
      </c>
      <c r="F33" s="160"/>
      <c r="G33" s="160"/>
      <c r="H33" s="161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59" t="s">
        <v>13</v>
      </c>
      <c r="F34" s="160"/>
      <c r="G34" s="160"/>
      <c r="H34" s="161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59" t="s">
        <v>66</v>
      </c>
      <c r="F35" s="160"/>
      <c r="G35" s="160"/>
      <c r="H35" s="161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62" t="s">
        <v>69</v>
      </c>
      <c r="F36" s="162"/>
      <c r="G36" s="162"/>
      <c r="H36" s="163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59" t="s">
        <v>65</v>
      </c>
      <c r="F37" s="160"/>
      <c r="G37" s="160"/>
      <c r="H37" s="161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200" t="s">
        <v>38</v>
      </c>
      <c r="F38" s="200"/>
      <c r="G38" s="200"/>
      <c r="H38" s="201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54"/>
      <c r="F40" s="202"/>
      <c r="G40" s="202"/>
      <c r="H40" s="164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82" t="s">
        <v>59</v>
      </c>
      <c r="B1" s="184"/>
      <c r="C1" s="182" t="s">
        <v>74</v>
      </c>
      <c r="D1" s="183"/>
      <c r="E1" s="183"/>
      <c r="F1" s="183"/>
      <c r="G1" s="183"/>
      <c r="H1" s="184"/>
      <c r="I1" s="67"/>
      <c r="J1" s="188">
        <f ca="1">TODAY()</f>
        <v>45404</v>
      </c>
      <c r="K1" s="189"/>
      <c r="M1" s="99">
        <f ca="1">NOW()</f>
        <v>45404.416007175925</v>
      </c>
    </row>
    <row r="2" spans="1:14" ht="7.5" customHeight="1" thickBot="1" x14ac:dyDescent="0.45">
      <c r="C2" s="194"/>
      <c r="D2" s="194"/>
      <c r="E2" s="194"/>
      <c r="F2" s="194"/>
      <c r="G2" s="194"/>
      <c r="H2" s="194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79" t="s">
        <v>3</v>
      </c>
      <c r="F3" s="179"/>
      <c r="G3" s="179"/>
      <c r="H3" s="180"/>
      <c r="I3" s="68"/>
      <c r="J3" s="181" t="s">
        <v>64</v>
      </c>
      <c r="K3" s="180"/>
      <c r="L3" s="62"/>
      <c r="M3" s="24" t="s">
        <v>5</v>
      </c>
    </row>
    <row r="4" spans="1:14" ht="3.75" customHeight="1" thickBot="1" x14ac:dyDescent="0.3">
      <c r="A4" s="84"/>
      <c r="B4" s="84"/>
      <c r="C4" s="193"/>
      <c r="D4" s="193"/>
      <c r="E4" s="193"/>
      <c r="F4" s="193"/>
      <c r="G4" s="193"/>
      <c r="H4" s="193"/>
      <c r="I4" s="193"/>
      <c r="J4" s="193"/>
      <c r="K4" s="193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85" t="s">
        <v>38</v>
      </c>
      <c r="F5" s="186"/>
      <c r="G5" s="186"/>
      <c r="H5" s="187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77" t="s">
        <v>66</v>
      </c>
      <c r="F6" s="177"/>
      <c r="G6" s="177"/>
      <c r="H6" s="178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62" t="s">
        <v>44</v>
      </c>
      <c r="F7" s="162"/>
      <c r="G7" s="162"/>
      <c r="H7" s="163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62" t="s">
        <v>38</v>
      </c>
      <c r="F8" s="162"/>
      <c r="G8" s="162"/>
      <c r="H8" s="163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59" t="s">
        <v>44</v>
      </c>
      <c r="F9" s="157"/>
      <c r="G9" s="157"/>
      <c r="H9" s="158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70" t="s">
        <v>75</v>
      </c>
      <c r="F10" s="171"/>
      <c r="G10" s="171"/>
      <c r="H10" s="172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70" t="s">
        <v>38</v>
      </c>
      <c r="F11" s="171"/>
      <c r="G11" s="171"/>
      <c r="H11" s="172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62" t="s">
        <v>38</v>
      </c>
      <c r="F12" s="173"/>
      <c r="G12" s="173"/>
      <c r="H12" s="174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62" t="s">
        <v>38</v>
      </c>
      <c r="F13" s="173"/>
      <c r="G13" s="173"/>
      <c r="H13" s="174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59" t="s">
        <v>38</v>
      </c>
      <c r="F14" s="157"/>
      <c r="G14" s="157"/>
      <c r="H14" s="158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77" t="s">
        <v>66</v>
      </c>
      <c r="F15" s="177"/>
      <c r="G15" s="177"/>
      <c r="H15" s="178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77" t="s">
        <v>77</v>
      </c>
      <c r="F16" s="177"/>
      <c r="G16" s="177"/>
      <c r="H16" s="178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62" t="s">
        <v>38</v>
      </c>
      <c r="F17" s="173"/>
      <c r="G17" s="173"/>
      <c r="H17" s="174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77" t="s">
        <v>77</v>
      </c>
      <c r="F18" s="177"/>
      <c r="G18" s="177"/>
      <c r="H18" s="178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62" t="s">
        <v>38</v>
      </c>
      <c r="F19" s="162"/>
      <c r="G19" s="162"/>
      <c r="H19" s="163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62" t="s">
        <v>38</v>
      </c>
      <c r="F20" s="162"/>
      <c r="G20" s="162"/>
      <c r="H20" s="163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5" t="s">
        <v>16</v>
      </c>
      <c r="F21" s="195"/>
      <c r="G21" s="195"/>
      <c r="H21" s="196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97" t="s">
        <v>38</v>
      </c>
      <c r="F22" s="198"/>
      <c r="G22" s="198"/>
      <c r="H22" s="19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77" t="s">
        <v>66</v>
      </c>
      <c r="F23" s="177"/>
      <c r="G23" s="177"/>
      <c r="H23" s="178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70" t="s">
        <v>75</v>
      </c>
      <c r="F24" s="171"/>
      <c r="G24" s="171"/>
      <c r="H24" s="172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70" t="s">
        <v>16</v>
      </c>
      <c r="F25" s="171"/>
      <c r="G25" s="171"/>
      <c r="H25" s="172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77" t="s">
        <v>77</v>
      </c>
      <c r="F26" s="177"/>
      <c r="G26" s="177"/>
      <c r="H26" s="178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59" t="s">
        <v>38</v>
      </c>
      <c r="F27" s="160"/>
      <c r="G27" s="160"/>
      <c r="H27" s="161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59" t="s">
        <v>38</v>
      </c>
      <c r="F28" s="160"/>
      <c r="G28" s="160"/>
      <c r="H28" s="161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70" t="s">
        <v>75</v>
      </c>
      <c r="F29" s="171"/>
      <c r="G29" s="171"/>
      <c r="H29" s="172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62" t="s">
        <v>38</v>
      </c>
      <c r="F30" s="173"/>
      <c r="G30" s="173"/>
      <c r="H30" s="174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59" t="s">
        <v>38</v>
      </c>
      <c r="F31" s="157"/>
      <c r="G31" s="157"/>
      <c r="H31" s="158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59" t="s">
        <v>38</v>
      </c>
      <c r="F32" s="160"/>
      <c r="G32" s="160"/>
      <c r="H32" s="161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70" t="s">
        <v>75</v>
      </c>
      <c r="F33" s="171"/>
      <c r="G33" s="171"/>
      <c r="H33" s="172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59" t="s">
        <v>78</v>
      </c>
      <c r="F34" s="160"/>
      <c r="G34" s="160"/>
      <c r="H34" s="161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59" t="s">
        <v>38</v>
      </c>
      <c r="F35" s="160"/>
      <c r="G35" s="160"/>
      <c r="H35" s="161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62" t="s">
        <v>38</v>
      </c>
      <c r="F36" s="162"/>
      <c r="G36" s="162"/>
      <c r="H36" s="163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59" t="s">
        <v>15</v>
      </c>
      <c r="F37" s="160"/>
      <c r="G37" s="160"/>
      <c r="H37" s="161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200" t="s">
        <v>38</v>
      </c>
      <c r="F38" s="200"/>
      <c r="G38" s="200"/>
      <c r="H38" s="201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54"/>
      <c r="F40" s="202"/>
      <c r="G40" s="202"/>
      <c r="H40" s="164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82" t="s">
        <v>59</v>
      </c>
      <c r="B1" s="184"/>
      <c r="C1" s="182" t="s">
        <v>79</v>
      </c>
      <c r="D1" s="183"/>
      <c r="E1" s="183"/>
      <c r="F1" s="183"/>
      <c r="G1" s="183"/>
      <c r="H1" s="184"/>
      <c r="I1" s="67"/>
      <c r="J1" s="188">
        <f ca="1">TODAY()</f>
        <v>45404</v>
      </c>
      <c r="K1" s="189"/>
      <c r="M1" s="99">
        <f ca="1">NOW()</f>
        <v>45404.416007175925</v>
      </c>
    </row>
    <row r="2" spans="1:14" ht="7.5" customHeight="1" thickBot="1" x14ac:dyDescent="0.45">
      <c r="C2" s="194"/>
      <c r="D2" s="194"/>
      <c r="E2" s="194"/>
      <c r="F2" s="194"/>
      <c r="G2" s="194"/>
      <c r="H2" s="194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79" t="s">
        <v>3</v>
      </c>
      <c r="F3" s="179"/>
      <c r="G3" s="179"/>
      <c r="H3" s="180"/>
      <c r="I3" s="68"/>
      <c r="J3" s="181" t="s">
        <v>64</v>
      </c>
      <c r="K3" s="180"/>
      <c r="L3" s="62"/>
      <c r="M3" s="24" t="s">
        <v>5</v>
      </c>
    </row>
    <row r="4" spans="1:14" ht="3.75" customHeight="1" thickBot="1" x14ac:dyDescent="0.3">
      <c r="A4" s="84"/>
      <c r="B4" s="84"/>
      <c r="C4" s="193"/>
      <c r="D4" s="193"/>
      <c r="E4" s="193"/>
      <c r="F4" s="193"/>
      <c r="G4" s="193"/>
      <c r="H4" s="193"/>
      <c r="I4" s="193"/>
      <c r="J4" s="193"/>
      <c r="K4" s="193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62" t="s">
        <v>80</v>
      </c>
      <c r="F5" s="162"/>
      <c r="G5" s="162"/>
      <c r="H5" s="163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62" t="s">
        <v>80</v>
      </c>
      <c r="F6" s="162"/>
      <c r="G6" s="162"/>
      <c r="H6" s="163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62" t="s">
        <v>38</v>
      </c>
      <c r="F7" s="162"/>
      <c r="G7" s="162"/>
      <c r="H7" s="163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203" t="s">
        <v>21</v>
      </c>
      <c r="F8" s="204"/>
      <c r="G8" s="204"/>
      <c r="H8" s="205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59" t="s">
        <v>82</v>
      </c>
      <c r="F9" s="157"/>
      <c r="G9" s="157"/>
      <c r="H9" s="158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70" t="s">
        <v>38</v>
      </c>
      <c r="F10" s="171"/>
      <c r="G10" s="171"/>
      <c r="H10" s="172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70" t="s">
        <v>38</v>
      </c>
      <c r="F11" s="171"/>
      <c r="G11" s="171"/>
      <c r="H11" s="172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62" t="s">
        <v>80</v>
      </c>
      <c r="F12" s="162"/>
      <c r="G12" s="162"/>
      <c r="H12" s="163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62" t="s">
        <v>44</v>
      </c>
      <c r="F13" s="173"/>
      <c r="G13" s="173"/>
      <c r="H13" s="174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59" t="s">
        <v>38</v>
      </c>
      <c r="F14" s="157"/>
      <c r="G14" s="157"/>
      <c r="H14" s="158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77" t="s">
        <v>38</v>
      </c>
      <c r="F15" s="177"/>
      <c r="G15" s="177"/>
      <c r="H15" s="178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77" t="s">
        <v>38</v>
      </c>
      <c r="F16" s="177"/>
      <c r="G16" s="177"/>
      <c r="H16" s="178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62" t="s">
        <v>38</v>
      </c>
      <c r="F17" s="173"/>
      <c r="G17" s="173"/>
      <c r="H17" s="174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77" t="s">
        <v>38</v>
      </c>
      <c r="F18" s="177"/>
      <c r="G18" s="177"/>
      <c r="H18" s="178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62" t="s">
        <v>80</v>
      </c>
      <c r="F19" s="162"/>
      <c r="G19" s="162"/>
      <c r="H19" s="163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62" t="s">
        <v>38</v>
      </c>
      <c r="F20" s="162"/>
      <c r="G20" s="162"/>
      <c r="H20" s="163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95" t="s">
        <v>38</v>
      </c>
      <c r="F21" s="195"/>
      <c r="G21" s="195"/>
      <c r="H21" s="196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97" t="s">
        <v>38</v>
      </c>
      <c r="F22" s="198"/>
      <c r="G22" s="198"/>
      <c r="H22" s="19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59" t="s">
        <v>82</v>
      </c>
      <c r="F23" s="157"/>
      <c r="G23" s="157"/>
      <c r="H23" s="158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70" t="s">
        <v>38</v>
      </c>
      <c r="F24" s="171"/>
      <c r="G24" s="171"/>
      <c r="H24" s="172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70" t="s">
        <v>38</v>
      </c>
      <c r="F25" s="171"/>
      <c r="G25" s="171"/>
      <c r="H25" s="172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77" t="s">
        <v>38</v>
      </c>
      <c r="F26" s="177"/>
      <c r="G26" s="177"/>
      <c r="H26" s="178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59" t="s">
        <v>38</v>
      </c>
      <c r="F27" s="160"/>
      <c r="G27" s="160"/>
      <c r="H27" s="161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59" t="s">
        <v>38</v>
      </c>
      <c r="F28" s="160"/>
      <c r="G28" s="160"/>
      <c r="H28" s="161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70" t="s">
        <v>38</v>
      </c>
      <c r="F29" s="171"/>
      <c r="G29" s="171"/>
      <c r="H29" s="172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70" t="s">
        <v>83</v>
      </c>
      <c r="F30" s="171"/>
      <c r="G30" s="171"/>
      <c r="H30" s="172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59" t="s">
        <v>38</v>
      </c>
      <c r="F31" s="157"/>
      <c r="G31" s="157"/>
      <c r="H31" s="158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59" t="s">
        <v>16</v>
      </c>
      <c r="F32" s="160"/>
      <c r="G32" s="160"/>
      <c r="H32" s="161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70" t="s">
        <v>82</v>
      </c>
      <c r="F33" s="171"/>
      <c r="G33" s="171"/>
      <c r="H33" s="172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59" t="s">
        <v>38</v>
      </c>
      <c r="F34" s="160"/>
      <c r="G34" s="160"/>
      <c r="H34" s="161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59" t="s">
        <v>38</v>
      </c>
      <c r="F35" s="160"/>
      <c r="G35" s="160"/>
      <c r="H35" s="161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62" t="s">
        <v>38</v>
      </c>
      <c r="F36" s="162"/>
      <c r="G36" s="162"/>
      <c r="H36" s="163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59" t="s">
        <v>38</v>
      </c>
      <c r="F37" s="160"/>
      <c r="G37" s="160"/>
      <c r="H37" s="161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200" t="s">
        <v>38</v>
      </c>
      <c r="F38" s="200"/>
      <c r="G38" s="200"/>
      <c r="H38" s="201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54"/>
      <c r="F40" s="202"/>
      <c r="G40" s="202"/>
      <c r="H40" s="164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A1:B1"/>
    <mergeCell ref="C1:H1"/>
    <mergeCell ref="J1:K1"/>
    <mergeCell ref="C2:H2"/>
    <mergeCell ref="E3:H3"/>
    <mergeCell ref="J3:K3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workbookViewId="0">
      <pane ySplit="1" topLeftCell="A2" activePane="bottomLeft" state="frozen"/>
      <selection pane="bottomLeft" sqref="A1:XFD1048576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33" t="s">
        <v>85</v>
      </c>
      <c r="B1" s="234"/>
      <c r="C1" s="234"/>
      <c r="D1" s="234"/>
      <c r="E1" s="234"/>
      <c r="F1" s="234"/>
      <c r="G1" s="234"/>
      <c r="H1" s="235"/>
      <c r="I1" s="67"/>
      <c r="J1" s="228">
        <f ca="1">TODAY()</f>
        <v>45404</v>
      </c>
      <c r="K1" s="229"/>
      <c r="L1"/>
      <c r="M1" s="122">
        <f ca="1">NOW()</f>
        <v>45404.416007175925</v>
      </c>
    </row>
    <row r="2" spans="1:14" ht="7.5" customHeight="1" thickBot="1" x14ac:dyDescent="0.45">
      <c r="A2"/>
      <c r="B2"/>
      <c r="C2" s="194"/>
      <c r="D2" s="194"/>
      <c r="E2" s="194"/>
      <c r="F2" s="194"/>
      <c r="G2" s="194"/>
      <c r="H2" s="194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30" t="s">
        <v>3</v>
      </c>
      <c r="F3" s="231"/>
      <c r="G3" s="231"/>
      <c r="H3" s="232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93"/>
      <c r="D4" s="193"/>
      <c r="E4" s="193"/>
      <c r="F4" s="193"/>
      <c r="G4" s="193"/>
      <c r="H4" s="193"/>
      <c r="I4" s="193"/>
      <c r="J4" s="193"/>
      <c r="K4" s="193"/>
      <c r="L4"/>
      <c r="M4"/>
    </row>
    <row r="5" spans="1:14" ht="21" x14ac:dyDescent="0.25">
      <c r="A5" s="132" t="s">
        <v>44</v>
      </c>
      <c r="B5" s="5">
        <v>25</v>
      </c>
      <c r="C5" s="139">
        <v>1</v>
      </c>
      <c r="D5" s="5">
        <v>33</v>
      </c>
      <c r="E5" s="212" t="s">
        <v>38</v>
      </c>
      <c r="F5" s="212"/>
      <c r="G5" s="212"/>
      <c r="H5" s="213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39">
        <v>2</v>
      </c>
      <c r="D6" s="5">
        <v>28</v>
      </c>
      <c r="E6" s="212" t="s">
        <v>38</v>
      </c>
      <c r="F6" s="212"/>
      <c r="G6" s="212"/>
      <c r="H6" s="213"/>
      <c r="I6" s="134"/>
      <c r="J6" s="115">
        <v>50000</v>
      </c>
      <c r="K6" s="116">
        <v>500000</v>
      </c>
      <c r="M6" s="128">
        <v>2</v>
      </c>
      <c r="N6" s="107">
        <v>1</v>
      </c>
    </row>
    <row r="7" spans="1:14" ht="21" x14ac:dyDescent="0.3">
      <c r="A7" s="132" t="s">
        <v>13</v>
      </c>
      <c r="B7" s="5">
        <v>24</v>
      </c>
      <c r="C7" s="139">
        <v>3</v>
      </c>
      <c r="D7" s="5">
        <v>25</v>
      </c>
      <c r="E7" s="212" t="s">
        <v>87</v>
      </c>
      <c r="F7" s="212"/>
      <c r="G7" s="212"/>
      <c r="H7" s="213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39">
        <v>4</v>
      </c>
      <c r="D8" s="5">
        <v>24</v>
      </c>
      <c r="E8" s="236" t="s">
        <v>13</v>
      </c>
      <c r="F8" s="237"/>
      <c r="G8" s="237"/>
      <c r="H8" s="238"/>
      <c r="I8" s="65"/>
      <c r="J8" s="115">
        <v>50000</v>
      </c>
      <c r="K8" s="116">
        <v>1000000</v>
      </c>
      <c r="M8" s="128">
        <v>4</v>
      </c>
      <c r="N8" s="107">
        <v>1</v>
      </c>
    </row>
    <row r="9" spans="1:14" ht="21" x14ac:dyDescent="0.25">
      <c r="A9" s="132" t="s">
        <v>65</v>
      </c>
      <c r="B9" s="5">
        <v>25</v>
      </c>
      <c r="C9" s="139">
        <v>5</v>
      </c>
      <c r="D9" s="5">
        <v>25</v>
      </c>
      <c r="E9" s="212" t="s">
        <v>87</v>
      </c>
      <c r="F9" s="212"/>
      <c r="G9" s="212"/>
      <c r="H9" s="213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39">
        <v>6</v>
      </c>
      <c r="D10" s="5">
        <v>23</v>
      </c>
      <c r="E10" s="214" t="s">
        <v>38</v>
      </c>
      <c r="F10" s="215"/>
      <c r="G10" s="215"/>
      <c r="H10" s="216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39">
        <v>7</v>
      </c>
      <c r="D11" s="5">
        <v>17</v>
      </c>
      <c r="E11" s="214" t="s">
        <v>38</v>
      </c>
      <c r="F11" s="215"/>
      <c r="G11" s="215"/>
      <c r="H11" s="216"/>
      <c r="I11" s="65"/>
      <c r="J11" s="115">
        <v>50000</v>
      </c>
      <c r="K11" s="116">
        <v>1250000</v>
      </c>
      <c r="M11" s="128">
        <v>5</v>
      </c>
      <c r="N11" s="107">
        <v>1</v>
      </c>
    </row>
    <row r="12" spans="1:14" ht="21" x14ac:dyDescent="0.25">
      <c r="A12" s="132" t="s">
        <v>17</v>
      </c>
      <c r="B12" s="5">
        <v>25</v>
      </c>
      <c r="C12" s="139">
        <v>8</v>
      </c>
      <c r="D12" s="5">
        <v>36</v>
      </c>
      <c r="E12" s="212" t="s">
        <v>38</v>
      </c>
      <c r="F12" s="212"/>
      <c r="G12" s="212"/>
      <c r="H12" s="213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39">
        <v>9</v>
      </c>
      <c r="D13" s="5">
        <v>30</v>
      </c>
      <c r="E13" s="212" t="s">
        <v>38</v>
      </c>
      <c r="F13" s="219"/>
      <c r="G13" s="219"/>
      <c r="H13" s="220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39">
        <v>10</v>
      </c>
      <c r="D14" s="5">
        <v>37</v>
      </c>
      <c r="E14" s="209" t="s">
        <v>38</v>
      </c>
      <c r="F14" s="226"/>
      <c r="G14" s="226"/>
      <c r="H14" s="227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39">
        <v>11</v>
      </c>
      <c r="D15" s="5">
        <v>34</v>
      </c>
      <c r="E15" s="217" t="s">
        <v>38</v>
      </c>
      <c r="F15" s="217"/>
      <c r="G15" s="217"/>
      <c r="H15" s="218"/>
      <c r="I15" s="65"/>
      <c r="J15" s="115">
        <v>50000</v>
      </c>
      <c r="K15" s="116">
        <v>500000</v>
      </c>
      <c r="M15" s="128">
        <v>2</v>
      </c>
      <c r="N15" s="107">
        <v>1</v>
      </c>
    </row>
    <row r="16" spans="1:14" ht="21" x14ac:dyDescent="0.25">
      <c r="A16" s="132" t="s">
        <v>86</v>
      </c>
      <c r="B16" s="5">
        <v>0</v>
      </c>
      <c r="C16" s="139">
        <v>12</v>
      </c>
      <c r="D16" s="5">
        <v>28</v>
      </c>
      <c r="E16" s="217" t="s">
        <v>38</v>
      </c>
      <c r="F16" s="217"/>
      <c r="G16" s="217"/>
      <c r="H16" s="218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39">
        <v>13</v>
      </c>
      <c r="D17" s="5">
        <v>32</v>
      </c>
      <c r="E17" s="212" t="s">
        <v>38</v>
      </c>
      <c r="F17" s="219"/>
      <c r="G17" s="219"/>
      <c r="H17" s="220"/>
      <c r="I17" s="65"/>
      <c r="J17" s="115">
        <v>50000</v>
      </c>
      <c r="K17" s="116">
        <v>1250000</v>
      </c>
      <c r="M17" s="128">
        <v>5</v>
      </c>
      <c r="N17" s="107">
        <v>1</v>
      </c>
    </row>
    <row r="18" spans="1:15" ht="21" x14ac:dyDescent="0.25">
      <c r="A18" s="71" t="s">
        <v>21</v>
      </c>
      <c r="B18" s="5">
        <v>27</v>
      </c>
      <c r="C18" s="139">
        <v>14</v>
      </c>
      <c r="D18" s="5">
        <v>33</v>
      </c>
      <c r="E18" s="217" t="s">
        <v>38</v>
      </c>
      <c r="F18" s="217"/>
      <c r="G18" s="217"/>
      <c r="H18" s="218"/>
      <c r="I18" s="65"/>
      <c r="J18" s="115">
        <v>50000</v>
      </c>
      <c r="K18" s="116">
        <v>500000</v>
      </c>
      <c r="M18" s="128">
        <v>2</v>
      </c>
      <c r="N18" s="107">
        <v>1</v>
      </c>
    </row>
    <row r="19" spans="1:15" ht="21" x14ac:dyDescent="0.25">
      <c r="A19" s="132" t="s">
        <v>12</v>
      </c>
      <c r="B19" s="5">
        <v>28</v>
      </c>
      <c r="C19" s="139">
        <v>15</v>
      </c>
      <c r="D19" s="5">
        <v>26</v>
      </c>
      <c r="E19" s="212" t="s">
        <v>88</v>
      </c>
      <c r="F19" s="212"/>
      <c r="G19" s="212"/>
      <c r="H19" s="213"/>
      <c r="I19" s="65"/>
      <c r="J19" s="115">
        <v>50000</v>
      </c>
      <c r="K19" s="116">
        <v>500000</v>
      </c>
      <c r="M19" s="128">
        <v>2</v>
      </c>
      <c r="N19" s="107">
        <v>1</v>
      </c>
    </row>
    <row r="20" spans="1:15" ht="21" x14ac:dyDescent="0.25">
      <c r="A20" s="132"/>
      <c r="B20" s="5"/>
      <c r="C20" s="139">
        <v>16</v>
      </c>
      <c r="D20" s="5">
        <v>41</v>
      </c>
      <c r="E20" s="212" t="s">
        <v>38</v>
      </c>
      <c r="F20" s="212"/>
      <c r="G20" s="212"/>
      <c r="H20" s="213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0">
        <v>17</v>
      </c>
      <c r="D21" s="51">
        <v>29</v>
      </c>
      <c r="E21" s="221" t="s">
        <v>12</v>
      </c>
      <c r="F21" s="221"/>
      <c r="G21" s="221"/>
      <c r="H21" s="222"/>
      <c r="I21" s="65"/>
      <c r="J21" s="4"/>
      <c r="K21" s="116"/>
      <c r="M21" s="128"/>
      <c r="N21" s="107">
        <f>SUM(D5:D33)</f>
        <v>825</v>
      </c>
      <c r="O21" s="110"/>
    </row>
    <row r="22" spans="1:15" ht="21.75" thickTop="1" x14ac:dyDescent="0.25">
      <c r="A22" s="94"/>
      <c r="B22" s="111"/>
      <c r="C22" s="141">
        <v>18</v>
      </c>
      <c r="D22" s="22">
        <v>28</v>
      </c>
      <c r="E22" s="223" t="s">
        <v>15</v>
      </c>
      <c r="F22" s="224"/>
      <c r="G22" s="224"/>
      <c r="H22" s="225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39">
        <v>19</v>
      </c>
      <c r="D23" s="5">
        <v>28</v>
      </c>
      <c r="E23" s="209" t="s">
        <v>15</v>
      </c>
      <c r="F23" s="226"/>
      <c r="G23" s="226"/>
      <c r="H23" s="227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39">
        <v>20</v>
      </c>
      <c r="D24" s="5">
        <v>27</v>
      </c>
      <c r="E24" s="214" t="s">
        <v>89</v>
      </c>
      <c r="F24" s="215"/>
      <c r="G24" s="215"/>
      <c r="H24" s="216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39">
        <v>21</v>
      </c>
      <c r="D25" s="5">
        <v>26</v>
      </c>
      <c r="E25" s="212" t="s">
        <v>88</v>
      </c>
      <c r="F25" s="212"/>
      <c r="G25" s="212"/>
      <c r="H25" s="213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>
        <v>23</v>
      </c>
      <c r="E26" s="217" t="s">
        <v>38</v>
      </c>
      <c r="F26" s="217"/>
      <c r="G26" s="217"/>
      <c r="H26" s="218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>
        <v>21</v>
      </c>
      <c r="E27" s="209" t="s">
        <v>38</v>
      </c>
      <c r="F27" s="210"/>
      <c r="G27" s="210"/>
      <c r="H27" s="211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>
        <v>31</v>
      </c>
      <c r="E28" s="209" t="s">
        <v>38</v>
      </c>
      <c r="F28" s="210"/>
      <c r="G28" s="210"/>
      <c r="H28" s="211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>
        <v>26</v>
      </c>
      <c r="E29" s="212" t="s">
        <v>88</v>
      </c>
      <c r="F29" s="212"/>
      <c r="G29" s="212"/>
      <c r="H29" s="213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>
        <v>26</v>
      </c>
      <c r="E30" s="212" t="s">
        <v>88</v>
      </c>
      <c r="F30" s="212"/>
      <c r="G30" s="212"/>
      <c r="H30" s="213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>
        <v>26</v>
      </c>
      <c r="E31" s="212" t="s">
        <v>88</v>
      </c>
      <c r="F31" s="212"/>
      <c r="G31" s="212"/>
      <c r="H31" s="213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>
        <v>29</v>
      </c>
      <c r="E32" s="209" t="s">
        <v>38</v>
      </c>
      <c r="F32" s="210"/>
      <c r="G32" s="210"/>
      <c r="H32" s="211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>
        <v>33</v>
      </c>
      <c r="E33" s="214" t="s">
        <v>38</v>
      </c>
      <c r="F33" s="215"/>
      <c r="G33" s="215"/>
      <c r="H33" s="216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>
        <v>17</v>
      </c>
      <c r="E34" s="209" t="s">
        <v>38</v>
      </c>
      <c r="F34" s="210"/>
      <c r="G34" s="210"/>
      <c r="H34" s="211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>
        <v>28</v>
      </c>
      <c r="E35" s="209" t="s">
        <v>90</v>
      </c>
      <c r="F35" s="210"/>
      <c r="G35" s="210"/>
      <c r="H35" s="211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>
        <v>41</v>
      </c>
      <c r="E36" s="212" t="s">
        <v>38</v>
      </c>
      <c r="F36" s="212"/>
      <c r="G36" s="212"/>
      <c r="H36" s="213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>
        <v>32</v>
      </c>
      <c r="E37" s="209" t="s">
        <v>38</v>
      </c>
      <c r="F37" s="210"/>
      <c r="G37" s="210"/>
      <c r="H37" s="211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>
        <v>27</v>
      </c>
      <c r="E38" s="214" t="s">
        <v>89</v>
      </c>
      <c r="F38" s="215"/>
      <c r="G38" s="215"/>
      <c r="H38" s="216"/>
      <c r="I38" s="65"/>
      <c r="J38" s="6"/>
      <c r="K38" s="125"/>
      <c r="M38" s="129"/>
      <c r="N38" s="107">
        <f>SUM(D22:D38)</f>
        <v>469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SUM(B5:B39)/34</f>
        <v>10.588235294117647</v>
      </c>
      <c r="C40" s="137" t="s">
        <v>71</v>
      </c>
      <c r="D40" s="138">
        <f>SUM(D5:D38)/34</f>
        <v>28.529411764705884</v>
      </c>
      <c r="E40" s="206" t="s">
        <v>91</v>
      </c>
      <c r="F40" s="207"/>
      <c r="G40" s="207"/>
      <c r="H40" s="208"/>
      <c r="I40" s="66"/>
      <c r="J40" s="123">
        <f>SUM(J5:J39)</f>
        <v>750000</v>
      </c>
      <c r="K40" s="127">
        <f>SUM(K5:K38)</f>
        <v>8000000</v>
      </c>
      <c r="M40" s="131">
        <f>SUM(M5:M38)</f>
        <v>32</v>
      </c>
      <c r="N40" s="107">
        <f>SUM(N5:N39)</f>
        <v>1309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e3qRab76+MN/vR5vzEMmMOCp2J+CLLjTLJBhVugrlKRwUKBnMVnYfXFnVbkVDXq/DkB0c2tfyRUFZFjaDm2u2w==" saltValue="egoVkzIv3sJEPcTiXEuMKw==" spinCount="100000" sheet="1" objects="1" scenarios="1"/>
  <sortState xmlns:xlrd2="http://schemas.microsoft.com/office/spreadsheetml/2017/richdata2" ref="A5:A19">
    <sortCondition ref="A5:A19"/>
  </sortState>
  <mergeCells count="40"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TW 2024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2024-04-22T07:59:34Z</dcterms:modified>
  <cp:category/>
  <cp:contentStatus/>
</cp:coreProperties>
</file>