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HP/"/>
    </mc:Choice>
  </mc:AlternateContent>
  <xr:revisionPtr revIDLastSave="142" documentId="8_{74878255-C5E9-46DD-A015-4EF6BA43B84E}" xr6:coauthVersionLast="47" xr6:coauthVersionMax="47" xr10:uidLastSave="{9F6F8B7A-BD4A-422E-BD06-06473A475421}"/>
  <bookViews>
    <workbookView xWindow="-120" yWindow="-120" windowWidth="24240" windowHeight="13020" firstSheet="8" activeTab="9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  <sheet name="TW 2023" sheetId="10" r:id="rId9"/>
    <sheet name="TW 2024" sheetId="11" r:id="rId10"/>
  </sheets>
  <definedNames>
    <definedName name="_xlnm.Print_Area" localSheetId="0">'TW 1617'!$A$1:$K$40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1" l="1"/>
  <c r="B40" i="11"/>
  <c r="M40" i="11"/>
  <c r="K40" i="11"/>
  <c r="J40" i="11"/>
  <c r="N38" i="11"/>
  <c r="N21" i="11"/>
  <c r="M1" i="11"/>
  <c r="J1" i="11"/>
  <c r="B40" i="10"/>
  <c r="D40" i="10"/>
  <c r="M40" i="10"/>
  <c r="K40" i="10"/>
  <c r="J40" i="10"/>
  <c r="N38" i="10"/>
  <c r="N21" i="10"/>
  <c r="M1" i="10"/>
  <c r="J1" i="10"/>
  <c r="K40" i="9"/>
  <c r="N21" i="9"/>
  <c r="M40" i="9"/>
  <c r="D40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11" l="1"/>
  <c r="N40" i="10"/>
  <c r="N40" i="9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<sst xmlns="http://schemas.openxmlformats.org/spreadsheetml/2006/main" count="505" uniqueCount="96">
  <si>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</si>
  <si>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Spieltag</t>
  </si>
  <si>
    <t>Tore</t>
  </si>
  <si>
    <t>Gewinner</t>
  </si>
  <si>
    <t>Gewinne</t>
  </si>
  <si>
    <t>Siege</t>
  </si>
  <si>
    <t>Claudia,Erwin,Jessica,Karin,Manni,Pitti,Tüte, K-Dieter</t>
  </si>
  <si>
    <t>Claudia</t>
  </si>
  <si>
    <t>Hans</t>
  </si>
  <si>
    <t>DerKaiser</t>
  </si>
  <si>
    <t>Kein Treffer</t>
  </si>
  <si>
    <t>Erhard</t>
  </si>
  <si>
    <t>Zündapp</t>
  </si>
  <si>
    <t>Erwin</t>
  </si>
  <si>
    <t>Gerlinde, Erhard, DerKaiser,Silencer</t>
  </si>
  <si>
    <t>Gerlinde</t>
  </si>
  <si>
    <t>Marco</t>
  </si>
  <si>
    <t>Jessica</t>
  </si>
  <si>
    <t>Karin</t>
  </si>
  <si>
    <t>K-Dieter</t>
  </si>
  <si>
    <t>Manni</t>
  </si>
  <si>
    <t>Sophia</t>
  </si>
  <si>
    <t>Sternli,Tuete,Zündap,Claudia,Erwin,Gerlinde,Jessica,Pitti,K-Dieter,Karin,Manni</t>
  </si>
  <si>
    <t>Pitti</t>
  </si>
  <si>
    <t>Silencer</t>
  </si>
  <si>
    <t>Sternli</t>
  </si>
  <si>
    <t>Tüte</t>
  </si>
  <si>
    <t>Bubisosft</t>
  </si>
  <si>
    <t>Sophia, Bubisoft</t>
  </si>
  <si>
    <t>Tore gesamt</t>
  </si>
  <si>
    <t>GEWINNER</t>
  </si>
  <si>
    <t>ges. Ausschüttung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</si>
  <si>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</si>
  <si>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t>Durchschnitt pro Spieltag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</si>
  <si>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</si>
  <si>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</si>
  <si>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Stand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</si>
  <si>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</si>
  <si>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t>Keiner</t>
  </si>
  <si>
    <t>Tuete</t>
  </si>
  <si>
    <t>Michael</t>
  </si>
  <si>
    <t>Benno, Hans, Jessica, Karin</t>
  </si>
  <si>
    <t>Juppi</t>
  </si>
  <si>
    <t>Janina</t>
  </si>
  <si>
    <t>Benno</t>
  </si>
  <si>
    <t>BubiSoft</t>
  </si>
  <si>
    <t>Janina, Silencer, Michael, Sophia</t>
  </si>
  <si>
    <t xml:space="preserve">Erwin </t>
  </si>
  <si>
    <t>Klausdieter</t>
  </si>
  <si>
    <t>Juppi, Marco</t>
  </si>
  <si>
    <t>Sternli111</t>
  </si>
  <si>
    <t>Zündap</t>
  </si>
  <si>
    <t>BubiSoft, Erwin, Klausdieter, Sternli111, Zündap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</si>
  <si>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</si>
  <si>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</si>
  <si>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</si>
  <si>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</si>
  <si>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</si>
  <si>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</si>
  <si>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t>TIPPER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</si>
  <si>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</si>
  <si>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</si>
  <si>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>Zahl soll</t>
  </si>
  <si>
    <t>Zahl ist</t>
  </si>
  <si>
    <t>Gewinner + Gewinne</t>
  </si>
  <si>
    <t>Glatze</t>
  </si>
  <si>
    <t>Michael, Silencer</t>
  </si>
  <si>
    <t xml:space="preserve">Marco </t>
  </si>
  <si>
    <t>Benno, Janina, Jessica</t>
  </si>
  <si>
    <t>Hans, Marco</t>
  </si>
  <si>
    <t>Tore soll</t>
  </si>
  <si>
    <t>Tore ist</t>
  </si>
  <si>
    <t>ges. Einsatz</t>
  </si>
  <si>
    <t>ges. Auszahlung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</si>
  <si>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</si>
  <si>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Kanie, Erhard</t>
  </si>
  <si>
    <t>Kanie</t>
  </si>
  <si>
    <t>Sopiha, Glatze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</si>
  <si>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</si>
  <si>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</si>
  <si>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Gerlinde Karin Michael</t>
  </si>
  <si>
    <t>Der Kaiser</t>
  </si>
  <si>
    <t>Hans Erhard</t>
  </si>
  <si>
    <t>Jessica Silencer</t>
  </si>
  <si>
    <t>Einsatz</t>
  </si>
  <si>
    <r>
      <t xml:space="preserve">TORWETTE   Saison    </t>
    </r>
    <r>
      <rPr>
        <sz val="20"/>
        <color rgb="FFFF0000"/>
        <rFont val="Calibri"/>
        <family val="2"/>
        <scheme val="minor"/>
      </rPr>
      <t>22 / 23</t>
    </r>
  </si>
  <si>
    <t>Richi</t>
  </si>
  <si>
    <t>Benno, Glatze, Hans, Jessica, Karin</t>
  </si>
  <si>
    <t>Jannina, Silencer</t>
  </si>
  <si>
    <t>Erhard, Michael, Sophia</t>
  </si>
  <si>
    <t>Gerlinde, Zündapp</t>
  </si>
  <si>
    <t>Bei 34 Spieltagen</t>
  </si>
  <si>
    <r>
      <t xml:space="preserve">TORWETTE   Saison    </t>
    </r>
    <r>
      <rPr>
        <sz val="20"/>
        <color rgb="FFFF0000"/>
        <rFont val="Calibri"/>
        <family val="2"/>
        <scheme val="minor"/>
      </rPr>
      <t>23 / 24</t>
    </r>
  </si>
  <si>
    <t>Leider keiner</t>
  </si>
  <si>
    <t>Erwin, Karin, Michael</t>
  </si>
  <si>
    <t>Jessica, Sophia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</si>
</sst>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3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37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5" fillId="0" borderId="0" xfId="0" applyFont="1"/>
    <xf numFmtId="3" fontId="17" fillId="0" borderId="0" xfId="0" applyNumberFormat="1" applyFont="1"/>
    <xf numFmtId="0" fontId="15" fillId="0" borderId="10" xfId="0" applyFont="1" applyBorder="1"/>
    <xf numFmtId="0" fontId="15" fillId="0" borderId="35" xfId="0" applyFont="1" applyBorder="1" applyAlignment="1">
      <alignment horizontal="center" vertical="center"/>
    </xf>
    <xf numFmtId="0" fontId="17" fillId="0" borderId="0" xfId="0" applyFont="1"/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8" fillId="0" borderId="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/>
    <xf numFmtId="0" fontId="2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/>
    <xf numFmtId="0" fontId="13" fillId="2" borderId="22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14" fontId="20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top"/>
    </xf>
    <xf numFmtId="0" fontId="27" fillId="0" borderId="2" xfId="0" applyFont="1" applyBorder="1" applyAlignment="1">
      <alignment horizontal="left" vertical="top"/>
    </xf>
    <xf numFmtId="0" fontId="27" fillId="0" borderId="3" xfId="0" applyFont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5" t="s">
        <v>0</v>
      </c>
      <c r="B1" s="156"/>
      <c r="C1" s="156"/>
      <c r="D1" s="156"/>
      <c r="E1" s="156"/>
      <c r="F1" s="157"/>
      <c r="G1" s="10"/>
      <c r="H1" s="163">
        <f ca="1">TODAY()</f>
        <v>45256</v>
      </c>
      <c r="I1" s="164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1</v>
      </c>
      <c r="B3" s="18" t="s">
        <v>2</v>
      </c>
      <c r="C3" s="152" t="s">
        <v>3</v>
      </c>
      <c r="D3" s="152"/>
      <c r="E3" s="152"/>
      <c r="F3" s="153"/>
      <c r="G3" s="19"/>
      <c r="H3" s="154" t="s">
        <v>4</v>
      </c>
      <c r="I3" s="153"/>
      <c r="J3" s="27"/>
      <c r="K3" s="24" t="s">
        <v>5</v>
      </c>
    </row>
    <row r="4" spans="1:12" ht="6" customHeight="1" thickBot="1" x14ac:dyDescent="0.3">
      <c r="A4" s="165"/>
      <c r="B4" s="165"/>
      <c r="C4" s="165"/>
      <c r="D4" s="165"/>
      <c r="E4" s="165"/>
      <c r="F4" s="165"/>
      <c r="G4" s="165"/>
      <c r="H4" s="165"/>
      <c r="I4" s="166"/>
      <c r="J4" s="28"/>
    </row>
    <row r="5" spans="1:12" ht="21" x14ac:dyDescent="0.25">
      <c r="A5" s="20">
        <v>1</v>
      </c>
      <c r="B5" s="3">
        <v>26</v>
      </c>
      <c r="C5" s="158" t="s">
        <v>6</v>
      </c>
      <c r="D5" s="159"/>
      <c r="E5" s="159"/>
      <c r="F5" s="160"/>
      <c r="G5" s="11"/>
      <c r="H5" s="46" t="s">
        <v>7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61" t="s">
        <v>8</v>
      </c>
      <c r="D6" s="161"/>
      <c r="E6" s="161"/>
      <c r="F6" s="162"/>
      <c r="G6" s="12"/>
      <c r="H6" s="55" t="s">
        <v>9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67" t="s">
        <v>10</v>
      </c>
      <c r="D7" s="167"/>
      <c r="E7" s="167"/>
      <c r="F7" s="168"/>
      <c r="G7" s="12"/>
      <c r="H7" s="55" t="s">
        <v>11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69" t="s">
        <v>12</v>
      </c>
      <c r="D8" s="169"/>
      <c r="E8" s="169"/>
      <c r="F8" s="170"/>
      <c r="G8" s="13"/>
      <c r="H8" s="46" t="s">
        <v>13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71" t="s">
        <v>14</v>
      </c>
      <c r="D9" s="172"/>
      <c r="E9" s="172"/>
      <c r="F9" s="173"/>
      <c r="G9" s="13"/>
      <c r="H9" s="47" t="s">
        <v>15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74" t="s">
        <v>16</v>
      </c>
      <c r="D10" s="175"/>
      <c r="E10" s="175"/>
      <c r="F10" s="176"/>
      <c r="G10" s="13"/>
      <c r="H10" s="55" t="s">
        <v>8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74" t="s">
        <v>16</v>
      </c>
      <c r="D11" s="175"/>
      <c r="E11" s="175"/>
      <c r="F11" s="176"/>
      <c r="G11" s="13"/>
      <c r="H11" s="46" t="s">
        <v>17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67" t="s">
        <v>10</v>
      </c>
      <c r="D12" s="167"/>
      <c r="E12" s="167"/>
      <c r="F12" s="168"/>
      <c r="G12" s="13"/>
      <c r="H12" s="46" t="s">
        <v>18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67" t="s">
        <v>10</v>
      </c>
      <c r="D13" s="167"/>
      <c r="E13" s="167"/>
      <c r="F13" s="168"/>
      <c r="G13" s="13"/>
      <c r="H13" s="48" t="s">
        <v>19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67" t="s">
        <v>10</v>
      </c>
      <c r="D14" s="167"/>
      <c r="E14" s="167"/>
      <c r="F14" s="168"/>
      <c r="G14" s="13"/>
      <c r="H14" s="48" t="s">
        <v>20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61" t="s">
        <v>21</v>
      </c>
      <c r="D15" s="161"/>
      <c r="E15" s="161"/>
      <c r="F15" s="162"/>
      <c r="G15" s="13"/>
      <c r="H15" s="44" t="s">
        <v>16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61" t="s">
        <v>22</v>
      </c>
      <c r="D16" s="161"/>
      <c r="E16" s="161"/>
      <c r="F16" s="162"/>
      <c r="G16" s="13"/>
      <c r="H16" s="48" t="s">
        <v>23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67" t="s">
        <v>10</v>
      </c>
      <c r="D17" s="167"/>
      <c r="E17" s="167"/>
      <c r="F17" s="168"/>
      <c r="G17" s="13"/>
      <c r="H17" s="4" t="s">
        <v>24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69" t="s">
        <v>10</v>
      </c>
      <c r="D18" s="169"/>
      <c r="E18" s="169"/>
      <c r="F18" s="170"/>
      <c r="G18" s="13"/>
      <c r="H18" s="44" t="s">
        <v>21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67" t="s">
        <v>10</v>
      </c>
      <c r="D19" s="167"/>
      <c r="E19" s="167"/>
      <c r="F19" s="168"/>
      <c r="G19" s="13"/>
      <c r="H19" s="4" t="s">
        <v>25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67" t="s">
        <v>10</v>
      </c>
      <c r="D20" s="167"/>
      <c r="E20" s="167"/>
      <c r="F20" s="168"/>
      <c r="G20" s="13"/>
      <c r="H20" s="48" t="s">
        <v>26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77" t="s">
        <v>10</v>
      </c>
      <c r="D21" s="177"/>
      <c r="E21" s="177"/>
      <c r="F21" s="178"/>
      <c r="G21" s="13"/>
      <c r="H21" s="44" t="s">
        <v>12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79" t="s">
        <v>10</v>
      </c>
      <c r="D22" s="180"/>
      <c r="E22" s="180"/>
      <c r="F22" s="181"/>
      <c r="G22" s="13"/>
      <c r="H22" s="16" t="s">
        <v>27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82" t="s">
        <v>10</v>
      </c>
      <c r="D23" s="172"/>
      <c r="E23" s="172"/>
      <c r="F23" s="173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82" t="s">
        <v>10</v>
      </c>
      <c r="D24" s="172"/>
      <c r="E24" s="172"/>
      <c r="F24" s="173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74" t="s">
        <v>21</v>
      </c>
      <c r="D25" s="175"/>
      <c r="E25" s="175"/>
      <c r="F25" s="176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82" t="s">
        <v>10</v>
      </c>
      <c r="D26" s="172"/>
      <c r="E26" s="172"/>
      <c r="F26" s="173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82" t="s">
        <v>10</v>
      </c>
      <c r="D27" s="172"/>
      <c r="E27" s="172"/>
      <c r="F27" s="173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71" t="s">
        <v>21</v>
      </c>
      <c r="D28" s="185"/>
      <c r="E28" s="185"/>
      <c r="F28" s="186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82" t="s">
        <v>10</v>
      </c>
      <c r="D29" s="172"/>
      <c r="E29" s="172"/>
      <c r="F29" s="173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82" t="s">
        <v>10</v>
      </c>
      <c r="D30" s="172"/>
      <c r="E30" s="172"/>
      <c r="F30" s="173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82" t="s">
        <v>10</v>
      </c>
      <c r="D31" s="172"/>
      <c r="E31" s="172"/>
      <c r="F31" s="173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82" t="s">
        <v>10</v>
      </c>
      <c r="D32" s="172"/>
      <c r="E32" s="172"/>
      <c r="F32" s="173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82" t="s">
        <v>10</v>
      </c>
      <c r="D33" s="172"/>
      <c r="E33" s="172"/>
      <c r="F33" s="173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82" t="s">
        <v>10</v>
      </c>
      <c r="D34" s="172"/>
      <c r="E34" s="172"/>
      <c r="F34" s="173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71" t="s">
        <v>21</v>
      </c>
      <c r="D35" s="185"/>
      <c r="E35" s="185"/>
      <c r="F35" s="186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69" t="s">
        <v>28</v>
      </c>
      <c r="D36" s="169"/>
      <c r="E36" s="169"/>
      <c r="F36" s="170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82" t="s">
        <v>10</v>
      </c>
      <c r="D37" s="172"/>
      <c r="E37" s="172"/>
      <c r="F37" s="173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88" t="s">
        <v>10</v>
      </c>
      <c r="D38" s="188"/>
      <c r="E38" s="188"/>
      <c r="F38" s="189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29</v>
      </c>
      <c r="B40" s="2">
        <f>SUM(B5:B38)</f>
        <v>877</v>
      </c>
      <c r="C40" s="183" t="s">
        <v>30</v>
      </c>
      <c r="D40" s="184"/>
      <c r="E40" s="183">
        <f xml:space="preserve"> K40</f>
        <v>33</v>
      </c>
      <c r="F40" s="187"/>
      <c r="G40" s="14"/>
      <c r="H40" s="40" t="s">
        <v>31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6E2E1-17FD-465B-AC24-EBA093FBCAE4}">
  <dimension ref="A1:O44"/>
  <sheetViews>
    <sheetView tabSelected="1" workbookViewId="0">
      <pane ySplit="1" topLeftCell="A2" activePane="bottomLeft" state="frozen"/>
      <selection pane="bottomLeft" activeCell="I15" sqref="I15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09" t="s">
        <v>92</v>
      </c>
      <c r="B1" s="210"/>
      <c r="C1" s="210"/>
      <c r="D1" s="210"/>
      <c r="E1" s="210"/>
      <c r="F1" s="210"/>
      <c r="G1" s="210"/>
      <c r="H1" s="211"/>
      <c r="I1" s="67"/>
      <c r="J1" s="204">
        <f ca="1">TODAY()</f>
        <v>45256</v>
      </c>
      <c r="K1" s="205"/>
      <c r="L1"/>
      <c r="M1" s="122">
        <f ca="1">NOW()</f>
        <v>45256.819965625</v>
      </c>
    </row>
    <row r="2" spans="1:14" ht="7.5" customHeight="1" thickBot="1" x14ac:dyDescent="0.45">
      <c r="A2"/>
      <c r="B2"/>
      <c r="C2" s="199"/>
      <c r="D2" s="199"/>
      <c r="E2" s="199"/>
      <c r="F2" s="199"/>
      <c r="G2" s="199"/>
      <c r="H2" s="199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06" t="s">
        <v>3</v>
      </c>
      <c r="F3" s="207"/>
      <c r="G3" s="207"/>
      <c r="H3" s="208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98"/>
      <c r="D4" s="198"/>
      <c r="E4" s="198"/>
      <c r="F4" s="198"/>
      <c r="G4" s="198"/>
      <c r="H4" s="198"/>
      <c r="I4" s="198"/>
      <c r="J4" s="198"/>
      <c r="K4" s="198"/>
      <c r="L4"/>
      <c r="M4"/>
    </row>
    <row r="5" spans="1:14" ht="21" x14ac:dyDescent="0.25">
      <c r="A5" s="132" t="s">
        <v>44</v>
      </c>
      <c r="B5" s="145">
        <v>25</v>
      </c>
      <c r="C5" s="151">
        <v>1</v>
      </c>
      <c r="D5" s="5">
        <v>34</v>
      </c>
      <c r="E5" s="169" t="s">
        <v>93</v>
      </c>
      <c r="F5" s="169"/>
      <c r="G5" s="169"/>
      <c r="H5" s="170"/>
      <c r="I5" s="133"/>
      <c r="J5" s="115">
        <v>50000</v>
      </c>
      <c r="K5" s="116"/>
      <c r="M5" s="128"/>
      <c r="N5" s="107">
        <v>1</v>
      </c>
    </row>
    <row r="6" spans="1:14" ht="21" x14ac:dyDescent="0.3">
      <c r="A6" s="132" t="s">
        <v>81</v>
      </c>
      <c r="B6" s="145">
        <v>21</v>
      </c>
      <c r="C6" s="151">
        <v>2</v>
      </c>
      <c r="D6" s="5">
        <v>31</v>
      </c>
      <c r="E6" s="169" t="s">
        <v>93</v>
      </c>
      <c r="F6" s="169"/>
      <c r="G6" s="169"/>
      <c r="H6" s="170"/>
      <c r="I6" s="134"/>
      <c r="J6" s="115">
        <v>50000</v>
      </c>
      <c r="K6" s="116"/>
      <c r="M6" s="128"/>
      <c r="N6" s="107">
        <v>1</v>
      </c>
    </row>
    <row r="7" spans="1:14" ht="21" x14ac:dyDescent="0.3">
      <c r="A7" s="132" t="s">
        <v>11</v>
      </c>
      <c r="B7" s="145">
        <v>24</v>
      </c>
      <c r="C7" s="151">
        <v>3</v>
      </c>
      <c r="D7" s="5">
        <v>35</v>
      </c>
      <c r="E7" s="169" t="s">
        <v>93</v>
      </c>
      <c r="F7" s="169"/>
      <c r="G7" s="169"/>
      <c r="H7" s="170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13</v>
      </c>
      <c r="B8" s="145">
        <v>26</v>
      </c>
      <c r="C8" s="151">
        <v>4</v>
      </c>
      <c r="D8" s="5">
        <v>38</v>
      </c>
      <c r="E8" s="201" t="s">
        <v>93</v>
      </c>
      <c r="F8" s="202"/>
      <c r="G8" s="202"/>
      <c r="H8" s="203"/>
      <c r="I8" s="65"/>
      <c r="J8" s="115">
        <v>50000</v>
      </c>
      <c r="K8" s="116">
        <v>500000</v>
      </c>
      <c r="M8" s="128">
        <v>1</v>
      </c>
      <c r="N8" s="107">
        <v>1</v>
      </c>
    </row>
    <row r="9" spans="1:14" ht="21" x14ac:dyDescent="0.25">
      <c r="A9" s="132" t="s">
        <v>15</v>
      </c>
      <c r="B9" s="145">
        <v>27</v>
      </c>
      <c r="C9" s="151">
        <v>5</v>
      </c>
      <c r="D9" s="5">
        <v>26</v>
      </c>
      <c r="E9" s="169" t="s">
        <v>94</v>
      </c>
      <c r="F9" s="169"/>
      <c r="G9" s="169"/>
      <c r="H9" s="170"/>
      <c r="I9" s="65"/>
      <c r="J9" s="115">
        <v>50000</v>
      </c>
      <c r="K9" s="116"/>
      <c r="M9" s="128"/>
      <c r="N9" s="107">
        <v>1</v>
      </c>
    </row>
    <row r="10" spans="1:14" ht="21" x14ac:dyDescent="0.25">
      <c r="A10" s="132" t="s">
        <v>65</v>
      </c>
      <c r="B10" s="145">
        <v>22</v>
      </c>
      <c r="C10" s="151">
        <v>6</v>
      </c>
      <c r="D10" s="5">
        <v>28</v>
      </c>
      <c r="E10" s="174" t="s">
        <v>95</v>
      </c>
      <c r="F10" s="175"/>
      <c r="G10" s="175"/>
      <c r="H10" s="176"/>
      <c r="I10" s="65"/>
      <c r="J10" s="115">
        <v>50000</v>
      </c>
      <c r="K10" s="116"/>
      <c r="M10" s="128"/>
      <c r="N10" s="107">
        <v>1</v>
      </c>
    </row>
    <row r="11" spans="1:14" ht="21" x14ac:dyDescent="0.25">
      <c r="A11" s="132" t="s">
        <v>8</v>
      </c>
      <c r="B11" s="145">
        <v>25</v>
      </c>
      <c r="C11" s="151">
        <v>7</v>
      </c>
      <c r="D11" s="5">
        <v>30</v>
      </c>
      <c r="E11" s="174" t="s">
        <v>93</v>
      </c>
      <c r="F11" s="175"/>
      <c r="G11" s="175"/>
      <c r="H11" s="176"/>
      <c r="I11" s="65"/>
      <c r="J11" s="115">
        <v>50000</v>
      </c>
      <c r="K11" s="116"/>
      <c r="M11" s="128"/>
      <c r="N11" s="107">
        <v>1</v>
      </c>
    </row>
    <row r="12" spans="1:14" ht="21" x14ac:dyDescent="0.25">
      <c r="A12" s="132" t="s">
        <v>43</v>
      </c>
      <c r="B12" s="145">
        <v>27</v>
      </c>
      <c r="C12" s="151">
        <v>8</v>
      </c>
      <c r="D12" s="5">
        <v>33</v>
      </c>
      <c r="E12" s="169" t="s">
        <v>93</v>
      </c>
      <c r="F12" s="169"/>
      <c r="G12" s="169"/>
      <c r="H12" s="170"/>
      <c r="I12" s="65"/>
      <c r="J12" s="115">
        <v>50000</v>
      </c>
      <c r="K12" s="116"/>
      <c r="M12" s="128"/>
      <c r="N12" s="107">
        <v>1</v>
      </c>
    </row>
    <row r="13" spans="1:14" ht="21" x14ac:dyDescent="0.25">
      <c r="A13" s="132" t="s">
        <v>17</v>
      </c>
      <c r="B13" s="145">
        <v>28</v>
      </c>
      <c r="C13" s="151">
        <v>9</v>
      </c>
      <c r="D13" s="5">
        <v>42</v>
      </c>
      <c r="E13" s="169" t="s">
        <v>93</v>
      </c>
      <c r="F13" s="167"/>
      <c r="G13" s="167"/>
      <c r="H13" s="168"/>
      <c r="I13" s="65"/>
      <c r="J13" s="115">
        <v>50000</v>
      </c>
      <c r="K13" s="116">
        <v>500000</v>
      </c>
      <c r="M13" s="128">
        <v>1</v>
      </c>
      <c r="N13" s="107">
        <v>1</v>
      </c>
    </row>
    <row r="14" spans="1:14" ht="21" x14ac:dyDescent="0.25">
      <c r="A14" s="132" t="s">
        <v>18</v>
      </c>
      <c r="B14" s="145">
        <v>26</v>
      </c>
      <c r="C14" s="151">
        <v>10</v>
      </c>
      <c r="D14" s="5">
        <v>31</v>
      </c>
      <c r="E14" s="171" t="s">
        <v>93</v>
      </c>
      <c r="F14" s="172"/>
      <c r="G14" s="172"/>
      <c r="H14" s="173"/>
      <c r="I14" s="65"/>
      <c r="J14" s="115">
        <v>50000</v>
      </c>
      <c r="K14" s="116">
        <v>500000</v>
      </c>
      <c r="M14" s="128">
        <v>1</v>
      </c>
      <c r="N14" s="107">
        <v>1</v>
      </c>
    </row>
    <row r="15" spans="1:14" ht="21" x14ac:dyDescent="0.25">
      <c r="A15" s="132" t="s">
        <v>20</v>
      </c>
      <c r="B15" s="145">
        <v>25</v>
      </c>
      <c r="C15" s="151">
        <v>11</v>
      </c>
      <c r="D15" s="5">
        <v>29</v>
      </c>
      <c r="E15" s="161" t="s">
        <v>93</v>
      </c>
      <c r="F15" s="161"/>
      <c r="G15" s="161"/>
      <c r="H15" s="162"/>
      <c r="I15" s="65"/>
      <c r="J15" s="115">
        <v>50000</v>
      </c>
      <c r="K15" s="116"/>
      <c r="M15" s="128"/>
      <c r="N15" s="107">
        <v>1</v>
      </c>
    </row>
    <row r="16" spans="1:14" ht="21" x14ac:dyDescent="0.25">
      <c r="A16" s="132" t="s">
        <v>16</v>
      </c>
      <c r="B16" s="145">
        <v>25</v>
      </c>
      <c r="C16" s="151">
        <v>12</v>
      </c>
      <c r="D16" s="5">
        <v>22</v>
      </c>
      <c r="E16" s="161" t="s">
        <v>65</v>
      </c>
      <c r="F16" s="161"/>
      <c r="G16" s="161"/>
      <c r="H16" s="162"/>
      <c r="I16" s="65"/>
      <c r="J16" s="115">
        <v>50000</v>
      </c>
      <c r="K16" s="116">
        <v>500000</v>
      </c>
      <c r="M16" s="128">
        <v>1</v>
      </c>
      <c r="N16" s="107">
        <v>1</v>
      </c>
    </row>
    <row r="17" spans="1:15" ht="21" x14ac:dyDescent="0.25">
      <c r="A17" s="132" t="s">
        <v>40</v>
      </c>
      <c r="B17" s="145">
        <v>26</v>
      </c>
      <c r="C17" s="87">
        <v>13</v>
      </c>
      <c r="D17" s="5"/>
      <c r="E17" s="169"/>
      <c r="F17" s="167"/>
      <c r="G17" s="167"/>
      <c r="H17" s="168"/>
      <c r="I17" s="65"/>
      <c r="J17" s="115">
        <v>50000</v>
      </c>
      <c r="K17" s="116">
        <v>500000</v>
      </c>
      <c r="M17" s="128">
        <v>1</v>
      </c>
      <c r="N17" s="107">
        <v>1</v>
      </c>
    </row>
    <row r="18" spans="1:15" ht="21" x14ac:dyDescent="0.25">
      <c r="A18" s="132" t="s">
        <v>24</v>
      </c>
      <c r="B18" s="145">
        <v>27</v>
      </c>
      <c r="C18" s="87">
        <v>14</v>
      </c>
      <c r="D18" s="5"/>
      <c r="E18" s="161"/>
      <c r="F18" s="161"/>
      <c r="G18" s="161"/>
      <c r="H18" s="162"/>
      <c r="I18" s="65"/>
      <c r="J18" s="115">
        <v>50000</v>
      </c>
      <c r="K18" s="116"/>
      <c r="M18" s="128"/>
      <c r="N18" s="107">
        <v>1</v>
      </c>
    </row>
    <row r="19" spans="1:15" ht="21" x14ac:dyDescent="0.25">
      <c r="A19" s="132" t="s">
        <v>21</v>
      </c>
      <c r="B19" s="145">
        <v>28</v>
      </c>
      <c r="C19" s="87">
        <v>15</v>
      </c>
      <c r="D19" s="5"/>
      <c r="E19" s="169"/>
      <c r="F19" s="169"/>
      <c r="G19" s="169"/>
      <c r="H19" s="170"/>
      <c r="I19" s="65"/>
      <c r="J19" s="115">
        <v>50000</v>
      </c>
      <c r="K19" s="116">
        <v>500000</v>
      </c>
      <c r="M19" s="128">
        <v>1</v>
      </c>
      <c r="N19" s="107">
        <v>1</v>
      </c>
    </row>
    <row r="20" spans="1:15" ht="21" x14ac:dyDescent="0.25">
      <c r="A20" s="132"/>
      <c r="B20" s="145"/>
      <c r="C20" s="87">
        <v>16</v>
      </c>
      <c r="D20" s="5"/>
      <c r="E20" s="169"/>
      <c r="F20" s="169"/>
      <c r="G20" s="169"/>
      <c r="H20" s="170"/>
      <c r="I20" s="65"/>
      <c r="J20" s="61"/>
      <c r="K20" s="116"/>
      <c r="M20" s="128"/>
      <c r="N20" s="107">
        <v>0</v>
      </c>
    </row>
    <row r="21" spans="1:15" ht="21.75" thickBot="1" x14ac:dyDescent="0.3">
      <c r="A21" s="143"/>
      <c r="B21" s="146"/>
      <c r="C21" s="96">
        <v>17</v>
      </c>
      <c r="D21" s="51"/>
      <c r="E21" s="193"/>
      <c r="F21" s="193"/>
      <c r="G21" s="193"/>
      <c r="H21" s="194"/>
      <c r="I21" s="65"/>
      <c r="J21" s="4"/>
      <c r="K21" s="116"/>
      <c r="M21" s="128"/>
      <c r="N21" s="107">
        <f>SUM(D5:D33)</f>
        <v>379</v>
      </c>
      <c r="O21" s="110"/>
    </row>
    <row r="22" spans="1:15" ht="21.75" thickTop="1" x14ac:dyDescent="0.25">
      <c r="A22" s="142"/>
      <c r="B22" s="147"/>
      <c r="C22" s="150">
        <v>18</v>
      </c>
      <c r="D22" s="22"/>
      <c r="E22" s="231"/>
      <c r="F22" s="232"/>
      <c r="G22" s="232"/>
      <c r="H22" s="233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132"/>
      <c r="B23" s="148"/>
      <c r="C23" s="87">
        <v>19</v>
      </c>
      <c r="D23" s="5"/>
      <c r="E23" s="224"/>
      <c r="F23" s="225"/>
      <c r="G23" s="225"/>
      <c r="H23" s="226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48"/>
      <c r="C24" s="150">
        <v>20</v>
      </c>
      <c r="D24" s="5"/>
      <c r="E24" s="219"/>
      <c r="F24" s="220"/>
      <c r="G24" s="220"/>
      <c r="H24" s="221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94"/>
      <c r="B25" s="148"/>
      <c r="C25" s="87">
        <v>21</v>
      </c>
      <c r="D25" s="5"/>
      <c r="E25" s="214"/>
      <c r="F25" s="214"/>
      <c r="G25" s="214"/>
      <c r="H25" s="215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48"/>
      <c r="C26" s="150">
        <v>22</v>
      </c>
      <c r="D26" s="5"/>
      <c r="E26" s="212"/>
      <c r="F26" s="212"/>
      <c r="G26" s="212"/>
      <c r="H26" s="213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48"/>
      <c r="C27" s="87">
        <v>23</v>
      </c>
      <c r="D27" s="5"/>
      <c r="E27" s="224"/>
      <c r="F27" s="227"/>
      <c r="G27" s="227"/>
      <c r="H27" s="228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48"/>
      <c r="C28" s="150">
        <v>24</v>
      </c>
      <c r="D28" s="5"/>
      <c r="E28" s="224"/>
      <c r="F28" s="227"/>
      <c r="G28" s="227"/>
      <c r="H28" s="228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48"/>
      <c r="C29" s="87">
        <v>25</v>
      </c>
      <c r="D29" s="5"/>
      <c r="E29" s="214"/>
      <c r="F29" s="214"/>
      <c r="G29" s="214"/>
      <c r="H29" s="215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48"/>
      <c r="C30" s="150">
        <v>26</v>
      </c>
      <c r="D30" s="5"/>
      <c r="E30" s="214"/>
      <c r="F30" s="214"/>
      <c r="G30" s="214"/>
      <c r="H30" s="215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48"/>
      <c r="C31" s="87">
        <v>27</v>
      </c>
      <c r="D31" s="5"/>
      <c r="E31" s="214"/>
      <c r="F31" s="214"/>
      <c r="G31" s="214"/>
      <c r="H31" s="215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48"/>
      <c r="C32" s="150">
        <v>28</v>
      </c>
      <c r="D32" s="5"/>
      <c r="E32" s="224"/>
      <c r="F32" s="227"/>
      <c r="G32" s="227"/>
      <c r="H32" s="228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48"/>
      <c r="C33" s="87">
        <v>29</v>
      </c>
      <c r="D33" s="5"/>
      <c r="E33" s="219"/>
      <c r="F33" s="220"/>
      <c r="G33" s="220"/>
      <c r="H33" s="221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48"/>
      <c r="C34" s="150">
        <v>30</v>
      </c>
      <c r="D34" s="5"/>
      <c r="E34" s="224"/>
      <c r="F34" s="227"/>
      <c r="G34" s="227"/>
      <c r="H34" s="228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48"/>
      <c r="C35" s="87">
        <v>31</v>
      </c>
      <c r="D35" s="5"/>
      <c r="E35" s="224"/>
      <c r="F35" s="227"/>
      <c r="G35" s="227"/>
      <c r="H35" s="228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48"/>
      <c r="C36" s="150">
        <v>32</v>
      </c>
      <c r="D36" s="5"/>
      <c r="E36" s="214"/>
      <c r="F36" s="214"/>
      <c r="G36" s="214"/>
      <c r="H36" s="215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48"/>
      <c r="C37" s="87">
        <v>33</v>
      </c>
      <c r="D37" s="5"/>
      <c r="E37" s="224"/>
      <c r="F37" s="227"/>
      <c r="G37" s="227"/>
      <c r="H37" s="228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49"/>
      <c r="C38" s="150">
        <v>34</v>
      </c>
      <c r="D38" s="5"/>
      <c r="E38" s="219"/>
      <c r="F38" s="220"/>
      <c r="G38" s="220"/>
      <c r="H38" s="221"/>
      <c r="I38" s="65"/>
      <c r="J38" s="6"/>
      <c r="K38" s="125"/>
      <c r="M38" s="129"/>
      <c r="N38" s="107">
        <f>SUM(D22:D38)</f>
        <v>0</v>
      </c>
      <c r="O38" s="107"/>
    </row>
    <row r="39" spans="1:15" ht="6" customHeight="1" thickBot="1" x14ac:dyDescent="0.3">
      <c r="A39" s="85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SUM(B5:B38)*34</f>
        <v>12988</v>
      </c>
      <c r="C40" s="137" t="s">
        <v>71</v>
      </c>
      <c r="D40" s="138">
        <f>SUM(D5:D38)*34</f>
        <v>12886</v>
      </c>
      <c r="E40" s="234" t="s">
        <v>91</v>
      </c>
      <c r="F40" s="235"/>
      <c r="G40" s="235"/>
      <c r="H40" s="236"/>
      <c r="I40" s="66"/>
      <c r="J40" s="123">
        <f>SUM(J5:J39)</f>
        <v>750000</v>
      </c>
      <c r="K40" s="127">
        <f>SUM(K5:K38)</f>
        <v>3000000</v>
      </c>
      <c r="M40" s="131">
        <f>SUM(M5:M38)</f>
        <v>6</v>
      </c>
      <c r="N40" s="107">
        <f>SUM(N5:N39)</f>
        <v>394</v>
      </c>
    </row>
    <row r="41" spans="1:15" x14ac:dyDescent="0.25">
      <c r="A41" s="144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A42"/>
      <c r="J42" s="113"/>
      <c r="K42" s="114"/>
    </row>
    <row r="44" spans="1:15" x14ac:dyDescent="0.25">
      <c r="A44"/>
      <c r="J44" s="113"/>
      <c r="K44" s="114"/>
    </row>
  </sheetData>
  <sheetProtection algorithmName="SHA-512" hashValue="sxkSVOB3gVRzuEt9ysHJFFyzGJKIdHzKUVeB5+/DZQoKj08xeraxtaspeYOE/GBtD+1J8YK2G8YZTxch2mJ4zw==" saltValue="tocp0Ua4yDuw1MTlr5GpbQ==" spinCount="100000" sheet="1" objects="1" scenarios="1"/>
  <sortState xmlns:xlrd2="http://schemas.microsoft.com/office/spreadsheetml/2017/richdata2" ref="A5:B19">
    <sortCondition ref="A5:A19"/>
  </sortState>
  <mergeCells count="40">
    <mergeCell ref="E5:H5"/>
    <mergeCell ref="A1:H1"/>
    <mergeCell ref="J1:K1"/>
    <mergeCell ref="C2:H2"/>
    <mergeCell ref="E3:H3"/>
    <mergeCell ref="C4:K4"/>
    <mergeCell ref="E17:H17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29:H29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36:H36"/>
    <mergeCell ref="E37:H37"/>
    <mergeCell ref="E38:H38"/>
    <mergeCell ref="E40:H40"/>
    <mergeCell ref="E30:H30"/>
    <mergeCell ref="E31:H31"/>
    <mergeCell ref="E32:H32"/>
    <mergeCell ref="E33:H33"/>
    <mergeCell ref="E34:H34"/>
    <mergeCell ref="E35:H3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1617'!L21</f>
        <v>408</v>
      </c>
      <c r="B3" s="190" t="s">
        <v>32</v>
      </c>
      <c r="C3" s="190"/>
      <c r="D3" s="190"/>
      <c r="E3" s="190"/>
      <c r="W3" s="33">
        <v>1</v>
      </c>
      <c r="X3" s="33">
        <v>28</v>
      </c>
    </row>
    <row r="4" spans="1:24" ht="21" x14ac:dyDescent="0.25">
      <c r="A4" s="36">
        <f>A3/17</f>
        <v>24</v>
      </c>
      <c r="B4" s="190" t="s">
        <v>33</v>
      </c>
      <c r="C4" s="190"/>
      <c r="D4" s="190"/>
      <c r="E4" s="19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90" t="s">
        <v>34</v>
      </c>
      <c r="C6" s="190"/>
      <c r="D6" s="190"/>
      <c r="E6" s="190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90" t="s">
        <v>33</v>
      </c>
      <c r="C7" s="190"/>
      <c r="D7" s="190"/>
      <c r="E7" s="19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90" t="s">
        <v>35</v>
      </c>
      <c r="C9" s="190"/>
      <c r="D9" s="190"/>
      <c r="E9" s="190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90" t="s">
        <v>33</v>
      </c>
      <c r="C10" s="190"/>
      <c r="D10" s="190"/>
      <c r="E10" s="19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45256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5" t="s">
        <v>37</v>
      </c>
      <c r="B1" s="156"/>
      <c r="C1" s="156"/>
      <c r="D1" s="156"/>
      <c r="E1" s="156"/>
      <c r="F1" s="157"/>
      <c r="G1" s="67"/>
      <c r="H1" s="163">
        <f ca="1">TODAY()</f>
        <v>45256</v>
      </c>
      <c r="I1" s="164"/>
    </row>
    <row r="2" spans="1:12" ht="12.75" customHeight="1" thickBot="1" x14ac:dyDescent="0.45">
      <c r="A2" s="199"/>
      <c r="B2" s="199"/>
      <c r="C2" s="199"/>
      <c r="D2" s="199"/>
      <c r="E2" s="199"/>
      <c r="F2" s="199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52" t="s">
        <v>3</v>
      </c>
      <c r="D3" s="152"/>
      <c r="E3" s="152"/>
      <c r="F3" s="153"/>
      <c r="G3" s="68"/>
      <c r="H3" s="154" t="s">
        <v>4</v>
      </c>
      <c r="I3" s="153"/>
      <c r="J3" s="62"/>
      <c r="K3" s="24" t="s">
        <v>5</v>
      </c>
    </row>
    <row r="4" spans="1:12" ht="12.75" customHeight="1" thickBot="1" x14ac:dyDescent="0.3">
      <c r="A4" s="198"/>
      <c r="B4" s="198"/>
      <c r="C4" s="198"/>
      <c r="D4" s="198"/>
      <c r="E4" s="198"/>
      <c r="F4" s="198"/>
      <c r="G4" s="198"/>
      <c r="H4" s="198"/>
      <c r="I4" s="198"/>
    </row>
    <row r="5" spans="1:12" ht="21" x14ac:dyDescent="0.25">
      <c r="A5" s="75">
        <v>1</v>
      </c>
      <c r="B5" s="3">
        <v>15</v>
      </c>
      <c r="C5" s="158" t="s">
        <v>38</v>
      </c>
      <c r="D5" s="159"/>
      <c r="E5" s="159"/>
      <c r="F5" s="160"/>
      <c r="G5" s="63"/>
      <c r="H5" s="77" t="s">
        <v>39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61" t="s">
        <v>39</v>
      </c>
      <c r="D6" s="161"/>
      <c r="E6" s="161"/>
      <c r="F6" s="162"/>
      <c r="G6" s="64"/>
      <c r="H6" s="60" t="s">
        <v>21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69" t="s">
        <v>38</v>
      </c>
      <c r="D7" s="169"/>
      <c r="E7" s="169"/>
      <c r="F7" s="170"/>
      <c r="G7" s="64"/>
      <c r="H7" s="60" t="s">
        <v>24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69" t="s">
        <v>38</v>
      </c>
      <c r="D8" s="169"/>
      <c r="E8" s="169"/>
      <c r="F8" s="170"/>
      <c r="G8" s="65"/>
      <c r="H8" s="60" t="s">
        <v>40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71" t="s">
        <v>38</v>
      </c>
      <c r="D9" s="172"/>
      <c r="E9" s="172"/>
      <c r="F9" s="173"/>
      <c r="G9" s="65"/>
      <c r="H9" s="55" t="s">
        <v>16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74" t="s">
        <v>38</v>
      </c>
      <c r="D10" s="175"/>
      <c r="E10" s="175"/>
      <c r="F10" s="176"/>
      <c r="G10" s="65"/>
      <c r="H10" s="55" t="s">
        <v>18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74" t="s">
        <v>41</v>
      </c>
      <c r="D11" s="175"/>
      <c r="E11" s="175"/>
      <c r="F11" s="176"/>
      <c r="G11" s="65"/>
      <c r="H11" s="60" t="s">
        <v>42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69" t="s">
        <v>38</v>
      </c>
      <c r="D12" s="167"/>
      <c r="E12" s="167"/>
      <c r="F12" s="168"/>
      <c r="G12" s="65"/>
      <c r="H12" s="60" t="s">
        <v>17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69" t="s">
        <v>38</v>
      </c>
      <c r="D13" s="167"/>
      <c r="E13" s="167"/>
      <c r="F13" s="168"/>
      <c r="G13" s="65"/>
      <c r="H13" s="4" t="s">
        <v>43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69" t="s">
        <v>38</v>
      </c>
      <c r="D14" s="169"/>
      <c r="E14" s="169"/>
      <c r="F14" s="170"/>
      <c r="G14" s="65"/>
      <c r="H14" s="4" t="s">
        <v>8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61" t="s">
        <v>38</v>
      </c>
      <c r="D15" s="161"/>
      <c r="E15" s="161"/>
      <c r="F15" s="162"/>
      <c r="G15" s="65"/>
      <c r="H15" s="4" t="s">
        <v>44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61" t="s">
        <v>38</v>
      </c>
      <c r="D16" s="161"/>
      <c r="E16" s="161"/>
      <c r="F16" s="162"/>
      <c r="G16" s="65"/>
      <c r="H16" s="61" t="s">
        <v>45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69" t="s">
        <v>46</v>
      </c>
      <c r="D17" s="167"/>
      <c r="E17" s="167"/>
      <c r="F17" s="168"/>
      <c r="G17" s="65"/>
      <c r="H17" s="4" t="s">
        <v>47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74" t="s">
        <v>41</v>
      </c>
      <c r="D18" s="175"/>
      <c r="E18" s="175"/>
      <c r="F18" s="176"/>
      <c r="G18" s="65"/>
      <c r="H18" s="4" t="s">
        <v>48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69" t="s">
        <v>49</v>
      </c>
      <c r="D19" s="169"/>
      <c r="E19" s="169"/>
      <c r="F19" s="170"/>
      <c r="G19" s="65"/>
      <c r="H19" s="4" t="s">
        <v>50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69" t="s">
        <v>38</v>
      </c>
      <c r="D20" s="169"/>
      <c r="E20" s="169"/>
      <c r="F20" s="170"/>
      <c r="G20" s="65"/>
      <c r="H20" s="61" t="s">
        <v>51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93" t="s">
        <v>38</v>
      </c>
      <c r="D21" s="193"/>
      <c r="E21" s="193"/>
      <c r="F21" s="194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95" t="s">
        <v>38</v>
      </c>
      <c r="D22" s="196"/>
      <c r="E22" s="196"/>
      <c r="F22" s="19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74" t="s">
        <v>38</v>
      </c>
      <c r="D23" s="175"/>
      <c r="E23" s="175"/>
      <c r="F23" s="17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74" t="s">
        <v>38</v>
      </c>
      <c r="D24" s="175"/>
      <c r="E24" s="175"/>
      <c r="F24" s="17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74" t="s">
        <v>38</v>
      </c>
      <c r="D25" s="175"/>
      <c r="E25" s="175"/>
      <c r="F25" s="17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71" t="s">
        <v>38</v>
      </c>
      <c r="D26" s="185"/>
      <c r="E26" s="185"/>
      <c r="F26" s="186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71" t="s">
        <v>38</v>
      </c>
      <c r="D27" s="185"/>
      <c r="E27" s="185"/>
      <c r="F27" s="186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71" t="s">
        <v>38</v>
      </c>
      <c r="D28" s="185"/>
      <c r="E28" s="185"/>
      <c r="F28" s="186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71" t="s">
        <v>38</v>
      </c>
      <c r="D29" s="185"/>
      <c r="E29" s="185"/>
      <c r="F29" s="186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74" t="s">
        <v>41</v>
      </c>
      <c r="D30" s="175"/>
      <c r="E30" s="175"/>
      <c r="F30" s="17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71" t="s">
        <v>52</v>
      </c>
      <c r="D31" s="172"/>
      <c r="E31" s="172"/>
      <c r="F31" s="173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71" t="s">
        <v>39</v>
      </c>
      <c r="D32" s="185"/>
      <c r="E32" s="185"/>
      <c r="F32" s="186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71" t="s">
        <v>38</v>
      </c>
      <c r="D33" s="185"/>
      <c r="E33" s="185"/>
      <c r="F33" s="186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71" t="s">
        <v>39</v>
      </c>
      <c r="D34" s="185"/>
      <c r="E34" s="185"/>
      <c r="F34" s="186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71" t="s">
        <v>38</v>
      </c>
      <c r="D35" s="185"/>
      <c r="E35" s="185"/>
      <c r="F35" s="186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69" t="s">
        <v>38</v>
      </c>
      <c r="D36" s="169"/>
      <c r="E36" s="169"/>
      <c r="F36" s="17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71" t="s">
        <v>38</v>
      </c>
      <c r="D37" s="185"/>
      <c r="E37" s="185"/>
      <c r="F37" s="186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91" t="s">
        <v>38</v>
      </c>
      <c r="D38" s="191"/>
      <c r="E38" s="191"/>
      <c r="F38" s="192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855</v>
      </c>
      <c r="C40" s="183" t="s">
        <v>30</v>
      </c>
      <c r="D40" s="184"/>
      <c r="E40" s="183">
        <f xml:space="preserve"> K40</f>
        <v>26</v>
      </c>
      <c r="F40" s="187"/>
      <c r="G40" s="66"/>
      <c r="H40" s="40" t="s">
        <v>31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1718'!L21</f>
        <v>424</v>
      </c>
      <c r="B3" s="190" t="s">
        <v>32</v>
      </c>
      <c r="C3" s="190"/>
      <c r="D3" s="190"/>
      <c r="E3" s="190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90" t="s">
        <v>33</v>
      </c>
      <c r="C4" s="190"/>
      <c r="D4" s="190"/>
      <c r="E4" s="19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90" t="s">
        <v>34</v>
      </c>
      <c r="C6" s="190"/>
      <c r="D6" s="190"/>
      <c r="E6" s="190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90" t="s">
        <v>33</v>
      </c>
      <c r="C7" s="190"/>
      <c r="D7" s="190"/>
      <c r="E7" s="19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90" t="s">
        <v>53</v>
      </c>
      <c r="C9" s="190"/>
      <c r="D9" s="190"/>
      <c r="E9" s="190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90" t="s">
        <v>33</v>
      </c>
      <c r="C10" s="190"/>
      <c r="D10" s="190"/>
      <c r="E10" s="19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45256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5" t="s">
        <v>54</v>
      </c>
      <c r="B1" s="156"/>
      <c r="C1" s="156"/>
      <c r="D1" s="156"/>
      <c r="E1" s="156"/>
      <c r="F1" s="157"/>
      <c r="G1" s="67"/>
      <c r="H1" s="163">
        <f ca="1">TODAY()</f>
        <v>45256</v>
      </c>
      <c r="I1" s="164"/>
    </row>
    <row r="2" spans="1:12" ht="7.5" customHeight="1" thickBot="1" x14ac:dyDescent="0.45">
      <c r="A2" s="199"/>
      <c r="B2" s="199"/>
      <c r="C2" s="199"/>
      <c r="D2" s="199"/>
      <c r="E2" s="199"/>
      <c r="F2" s="199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52" t="s">
        <v>3</v>
      </c>
      <c r="D3" s="152"/>
      <c r="E3" s="152"/>
      <c r="F3" s="153"/>
      <c r="G3" s="68"/>
      <c r="H3" s="154" t="s">
        <v>4</v>
      </c>
      <c r="I3" s="153"/>
      <c r="J3" s="62"/>
      <c r="K3" s="24" t="s">
        <v>5</v>
      </c>
    </row>
    <row r="4" spans="1:12" ht="3.75" customHeight="1" thickBot="1" x14ac:dyDescent="0.3">
      <c r="A4" s="198"/>
      <c r="B4" s="198"/>
      <c r="C4" s="198"/>
      <c r="D4" s="198"/>
      <c r="E4" s="198"/>
      <c r="F4" s="198"/>
      <c r="G4" s="198"/>
      <c r="H4" s="198"/>
      <c r="I4" s="198"/>
    </row>
    <row r="5" spans="1:12" ht="21" x14ac:dyDescent="0.25">
      <c r="A5" s="75">
        <v>1</v>
      </c>
      <c r="B5" s="3">
        <v>23</v>
      </c>
      <c r="C5" s="158" t="s">
        <v>43</v>
      </c>
      <c r="D5" s="159"/>
      <c r="E5" s="159"/>
      <c r="F5" s="160"/>
      <c r="G5" s="63"/>
      <c r="H5" s="81" t="s">
        <v>11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61" t="s">
        <v>13</v>
      </c>
      <c r="D6" s="161"/>
      <c r="E6" s="161"/>
      <c r="F6" s="162"/>
      <c r="G6" s="64"/>
      <c r="H6" s="60" t="s">
        <v>13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69" t="s">
        <v>38</v>
      </c>
      <c r="D7" s="169"/>
      <c r="E7" s="169"/>
      <c r="F7" s="170"/>
      <c r="G7" s="64"/>
      <c r="H7" s="55" t="s">
        <v>15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69" t="s">
        <v>55</v>
      </c>
      <c r="D8" s="169"/>
      <c r="E8" s="169"/>
      <c r="F8" s="170"/>
      <c r="G8" s="65"/>
      <c r="H8" s="55" t="s">
        <v>43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71" t="s">
        <v>56</v>
      </c>
      <c r="D9" s="172"/>
      <c r="E9" s="172"/>
      <c r="F9" s="173"/>
      <c r="G9" s="65"/>
      <c r="H9" s="60" t="s">
        <v>17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74" t="s">
        <v>38</v>
      </c>
      <c r="D10" s="175"/>
      <c r="E10" s="175"/>
      <c r="F10" s="176"/>
      <c r="G10" s="65"/>
      <c r="H10" s="60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74" t="s">
        <v>40</v>
      </c>
      <c r="D11" s="175"/>
      <c r="E11" s="175"/>
      <c r="F11" s="176"/>
      <c r="G11" s="65"/>
      <c r="H11" s="55" t="s">
        <v>40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69" t="s">
        <v>38</v>
      </c>
      <c r="D12" s="167"/>
      <c r="E12" s="167"/>
      <c r="F12" s="168"/>
      <c r="G12" s="65"/>
      <c r="H12" s="60" t="s">
        <v>24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69" t="s">
        <v>38</v>
      </c>
      <c r="D13" s="167"/>
      <c r="E13" s="167"/>
      <c r="F13" s="168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71" t="s">
        <v>56</v>
      </c>
      <c r="D14" s="172"/>
      <c r="E14" s="172"/>
      <c r="F14" s="173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61" t="s">
        <v>38</v>
      </c>
      <c r="D15" s="161"/>
      <c r="E15" s="161"/>
      <c r="F15" s="162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61" t="s">
        <v>38</v>
      </c>
      <c r="D16" s="161"/>
      <c r="E16" s="161"/>
      <c r="F16" s="162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69" t="s">
        <v>38</v>
      </c>
      <c r="D17" s="167"/>
      <c r="E17" s="167"/>
      <c r="F17" s="168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69" t="s">
        <v>55</v>
      </c>
      <c r="D18" s="169"/>
      <c r="E18" s="169"/>
      <c r="F18" s="170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69" t="s">
        <v>57</v>
      </c>
      <c r="D19" s="169"/>
      <c r="E19" s="169"/>
      <c r="F19" s="170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69" t="s">
        <v>43</v>
      </c>
      <c r="D20" s="169"/>
      <c r="E20" s="169"/>
      <c r="F20" s="170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93" t="s">
        <v>38</v>
      </c>
      <c r="D21" s="193"/>
      <c r="E21" s="193"/>
      <c r="F21" s="194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95" t="s">
        <v>58</v>
      </c>
      <c r="D22" s="196"/>
      <c r="E22" s="196"/>
      <c r="F22" s="19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74" t="s">
        <v>38</v>
      </c>
      <c r="D23" s="175"/>
      <c r="E23" s="175"/>
      <c r="F23" s="17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74" t="s">
        <v>43</v>
      </c>
      <c r="D24" s="175"/>
      <c r="E24" s="175"/>
      <c r="F24" s="17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74" t="s">
        <v>38</v>
      </c>
      <c r="D25" s="175"/>
      <c r="E25" s="175"/>
      <c r="F25" s="17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71" t="s">
        <v>38</v>
      </c>
      <c r="D26" s="185"/>
      <c r="E26" s="185"/>
      <c r="F26" s="186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71" t="s">
        <v>38</v>
      </c>
      <c r="D27" s="185"/>
      <c r="E27" s="185"/>
      <c r="F27" s="186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71" t="s">
        <v>38</v>
      </c>
      <c r="D28" s="185"/>
      <c r="E28" s="185"/>
      <c r="F28" s="186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71" t="s">
        <v>38</v>
      </c>
      <c r="D29" s="185"/>
      <c r="E29" s="185"/>
      <c r="F29" s="186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74" t="s">
        <v>38</v>
      </c>
      <c r="D30" s="175"/>
      <c r="E30" s="175"/>
      <c r="F30" s="17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71" t="s">
        <v>38</v>
      </c>
      <c r="D31" s="172"/>
      <c r="E31" s="172"/>
      <c r="F31" s="173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71" t="s">
        <v>38</v>
      </c>
      <c r="D32" s="185"/>
      <c r="E32" s="185"/>
      <c r="F32" s="186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71" t="s">
        <v>38</v>
      </c>
      <c r="D33" s="185"/>
      <c r="E33" s="185"/>
      <c r="F33" s="186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71" t="s">
        <v>38</v>
      </c>
      <c r="D34" s="185"/>
      <c r="E34" s="185"/>
      <c r="F34" s="186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71" t="s">
        <v>38</v>
      </c>
      <c r="D35" s="185"/>
      <c r="E35" s="185"/>
      <c r="F35" s="186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69" t="s">
        <v>38</v>
      </c>
      <c r="D36" s="169"/>
      <c r="E36" s="169"/>
      <c r="F36" s="17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71" t="s">
        <v>40</v>
      </c>
      <c r="D37" s="185"/>
      <c r="E37" s="185"/>
      <c r="F37" s="186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91" t="s">
        <v>38</v>
      </c>
      <c r="D38" s="191"/>
      <c r="E38" s="191"/>
      <c r="F38" s="192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972</v>
      </c>
      <c r="C40" s="183" t="s">
        <v>30</v>
      </c>
      <c r="D40" s="184"/>
      <c r="E40" s="183">
        <f xml:space="preserve"> K40</f>
        <v>19</v>
      </c>
      <c r="F40" s="187"/>
      <c r="G40" s="66"/>
      <c r="H40" s="40" t="s">
        <v>31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5" t="s">
        <v>59</v>
      </c>
      <c r="B1" s="157"/>
      <c r="C1" s="155" t="s">
        <v>60</v>
      </c>
      <c r="D1" s="156"/>
      <c r="E1" s="156"/>
      <c r="F1" s="156"/>
      <c r="G1" s="156"/>
      <c r="H1" s="157"/>
      <c r="I1" s="67"/>
      <c r="J1" s="163">
        <f ca="1">TODAY()</f>
        <v>45256</v>
      </c>
      <c r="K1" s="164"/>
      <c r="M1" s="99">
        <f ca="1">NOW()</f>
        <v>45256.819965625</v>
      </c>
    </row>
    <row r="2" spans="1:14" ht="7.5" customHeight="1" thickBot="1" x14ac:dyDescent="0.45">
      <c r="C2" s="199"/>
      <c r="D2" s="199"/>
      <c r="E2" s="199"/>
      <c r="F2" s="199"/>
      <c r="G2" s="199"/>
      <c r="H2" s="199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52" t="s">
        <v>3</v>
      </c>
      <c r="F3" s="152"/>
      <c r="G3" s="152"/>
      <c r="H3" s="153"/>
      <c r="I3" s="68"/>
      <c r="J3" s="154" t="s">
        <v>64</v>
      </c>
      <c r="K3" s="153"/>
      <c r="L3" s="62"/>
      <c r="M3" s="24" t="s">
        <v>5</v>
      </c>
    </row>
    <row r="4" spans="1:14" ht="3.75" customHeight="1" thickBot="1" x14ac:dyDescent="0.3">
      <c r="A4" s="84"/>
      <c r="B4" s="84"/>
      <c r="C4" s="198"/>
      <c r="D4" s="198"/>
      <c r="E4" s="198"/>
      <c r="F4" s="198"/>
      <c r="G4" s="198"/>
      <c r="H4" s="198"/>
      <c r="I4" s="198"/>
      <c r="J4" s="198"/>
      <c r="K4" s="198"/>
    </row>
    <row r="5" spans="1:14" ht="21" x14ac:dyDescent="0.25">
      <c r="A5" s="90" t="s">
        <v>13</v>
      </c>
      <c r="B5" s="3">
        <v>21</v>
      </c>
      <c r="C5" s="98">
        <v>1</v>
      </c>
      <c r="D5" s="3">
        <v>30</v>
      </c>
      <c r="E5" s="158" t="s">
        <v>38</v>
      </c>
      <c r="F5" s="159"/>
      <c r="G5" s="159"/>
      <c r="H5" s="160"/>
      <c r="I5" s="63"/>
      <c r="J5" s="90" t="s">
        <v>13</v>
      </c>
      <c r="K5" s="78">
        <v>500000</v>
      </c>
      <c r="M5" s="79">
        <v>2</v>
      </c>
      <c r="N5" s="42">
        <v>1</v>
      </c>
    </row>
    <row r="6" spans="1:14" ht="21" x14ac:dyDescent="0.3">
      <c r="A6" s="82" t="s">
        <v>21</v>
      </c>
      <c r="B6" s="5">
        <v>22</v>
      </c>
      <c r="C6" s="87">
        <v>2</v>
      </c>
      <c r="D6" s="5">
        <v>32</v>
      </c>
      <c r="E6" s="161" t="s">
        <v>38</v>
      </c>
      <c r="F6" s="161"/>
      <c r="G6" s="161"/>
      <c r="H6" s="162"/>
      <c r="I6" s="64"/>
      <c r="J6" s="82" t="s">
        <v>21</v>
      </c>
      <c r="K6" s="7"/>
      <c r="M6" s="25"/>
      <c r="N6" s="42">
        <v>1</v>
      </c>
    </row>
    <row r="7" spans="1:14" ht="21" x14ac:dyDescent="0.3">
      <c r="A7" s="82" t="s">
        <v>11</v>
      </c>
      <c r="B7" s="5">
        <v>22</v>
      </c>
      <c r="C7" s="87">
        <v>3</v>
      </c>
      <c r="D7" s="5">
        <v>31</v>
      </c>
      <c r="E7" s="169" t="s">
        <v>65</v>
      </c>
      <c r="F7" s="169"/>
      <c r="G7" s="169"/>
      <c r="H7" s="170"/>
      <c r="I7" s="64"/>
      <c r="J7" s="82" t="s">
        <v>11</v>
      </c>
      <c r="K7" s="7"/>
      <c r="M7" s="25"/>
      <c r="N7" s="42">
        <v>1</v>
      </c>
    </row>
    <row r="8" spans="1:14" ht="21" x14ac:dyDescent="0.25">
      <c r="A8" s="82" t="s">
        <v>39</v>
      </c>
      <c r="B8" s="5">
        <v>23</v>
      </c>
      <c r="C8" s="87">
        <v>4</v>
      </c>
      <c r="D8" s="5">
        <v>27</v>
      </c>
      <c r="E8" s="169" t="s">
        <v>66</v>
      </c>
      <c r="F8" s="169"/>
      <c r="G8" s="169"/>
      <c r="H8" s="170"/>
      <c r="I8" s="65"/>
      <c r="J8" s="82" t="s">
        <v>39</v>
      </c>
      <c r="K8" s="7">
        <v>250000</v>
      </c>
      <c r="M8" s="25">
        <v>1</v>
      </c>
      <c r="N8" s="42">
        <v>1</v>
      </c>
    </row>
    <row r="9" spans="1:14" ht="21" x14ac:dyDescent="0.25">
      <c r="A9" s="82" t="s">
        <v>44</v>
      </c>
      <c r="B9" s="5">
        <v>24</v>
      </c>
      <c r="C9" s="87">
        <v>5</v>
      </c>
      <c r="D9" s="5">
        <v>26</v>
      </c>
      <c r="E9" s="171" t="s">
        <v>24</v>
      </c>
      <c r="F9" s="172"/>
      <c r="G9" s="172"/>
      <c r="H9" s="173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43</v>
      </c>
      <c r="B10" s="5">
        <v>24</v>
      </c>
      <c r="C10" s="87">
        <v>6</v>
      </c>
      <c r="D10" s="5">
        <v>30</v>
      </c>
      <c r="E10" s="174" t="s">
        <v>18</v>
      </c>
      <c r="F10" s="175"/>
      <c r="G10" s="175"/>
      <c r="H10" s="176"/>
      <c r="I10" s="65"/>
      <c r="J10" s="82" t="s">
        <v>43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17</v>
      </c>
      <c r="B11" s="5">
        <v>24</v>
      </c>
      <c r="C11" s="87">
        <v>7</v>
      </c>
      <c r="D11" s="5">
        <v>29</v>
      </c>
      <c r="E11" s="174" t="s">
        <v>65</v>
      </c>
      <c r="F11" s="175"/>
      <c r="G11" s="175"/>
      <c r="H11" s="176"/>
      <c r="I11" s="65"/>
      <c r="J11" s="82" t="s">
        <v>17</v>
      </c>
      <c r="K11" s="7">
        <v>250000</v>
      </c>
      <c r="M11" s="25">
        <v>1</v>
      </c>
      <c r="N11" s="42">
        <v>1</v>
      </c>
    </row>
    <row r="12" spans="1:14" ht="21" x14ac:dyDescent="0.25">
      <c r="A12" s="82" t="s">
        <v>65</v>
      </c>
      <c r="B12" s="5">
        <v>29</v>
      </c>
      <c r="C12" s="87">
        <v>8</v>
      </c>
      <c r="D12" s="5">
        <v>20</v>
      </c>
      <c r="E12" s="169" t="s">
        <v>38</v>
      </c>
      <c r="F12" s="167"/>
      <c r="G12" s="167"/>
      <c r="H12" s="168"/>
      <c r="I12" s="65"/>
      <c r="J12" s="82" t="s">
        <v>65</v>
      </c>
      <c r="K12" s="7">
        <v>1250000</v>
      </c>
      <c r="M12" s="25">
        <v>5</v>
      </c>
      <c r="N12" s="42">
        <v>1</v>
      </c>
    </row>
    <row r="13" spans="1:14" ht="21" x14ac:dyDescent="0.25">
      <c r="A13" s="82" t="s">
        <v>8</v>
      </c>
      <c r="B13" s="5">
        <v>25</v>
      </c>
      <c r="C13" s="87">
        <v>9</v>
      </c>
      <c r="D13" s="5">
        <v>27</v>
      </c>
      <c r="E13" s="169" t="s">
        <v>66</v>
      </c>
      <c r="F13" s="167"/>
      <c r="G13" s="167"/>
      <c r="H13" s="168"/>
      <c r="I13" s="65"/>
      <c r="J13" s="82" t="s">
        <v>8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67</v>
      </c>
      <c r="B14" s="5">
        <v>25</v>
      </c>
      <c r="C14" s="87">
        <v>10</v>
      </c>
      <c r="D14" s="5">
        <v>35</v>
      </c>
      <c r="E14" s="171" t="s">
        <v>38</v>
      </c>
      <c r="F14" s="172"/>
      <c r="G14" s="172"/>
      <c r="H14" s="173"/>
      <c r="I14" s="65"/>
      <c r="J14" s="82" t="s">
        <v>67</v>
      </c>
      <c r="K14" s="7">
        <v>500000</v>
      </c>
      <c r="M14" s="25">
        <v>2</v>
      </c>
      <c r="N14" s="42">
        <v>1</v>
      </c>
    </row>
    <row r="15" spans="1:14" ht="21" x14ac:dyDescent="0.25">
      <c r="A15" s="82" t="s">
        <v>18</v>
      </c>
      <c r="B15" s="5">
        <v>26</v>
      </c>
      <c r="C15" s="87">
        <v>11</v>
      </c>
      <c r="D15" s="5">
        <v>32</v>
      </c>
      <c r="E15" s="161" t="s">
        <v>38</v>
      </c>
      <c r="F15" s="161"/>
      <c r="G15" s="161"/>
      <c r="H15" s="162"/>
      <c r="I15" s="65"/>
      <c r="J15" s="82" t="s">
        <v>18</v>
      </c>
      <c r="K15" s="7">
        <v>500000</v>
      </c>
      <c r="M15" s="25">
        <v>2</v>
      </c>
      <c r="N15" s="42">
        <v>1</v>
      </c>
    </row>
    <row r="16" spans="1:14" ht="21" x14ac:dyDescent="0.25">
      <c r="A16" s="82" t="s">
        <v>15</v>
      </c>
      <c r="B16" s="5">
        <v>0</v>
      </c>
      <c r="C16" s="87">
        <v>12</v>
      </c>
      <c r="D16" s="5">
        <v>34</v>
      </c>
      <c r="E16" s="161" t="s">
        <v>38</v>
      </c>
      <c r="F16" s="161"/>
      <c r="G16" s="161"/>
      <c r="H16" s="162"/>
      <c r="I16" s="65"/>
      <c r="J16" s="82" t="s">
        <v>15</v>
      </c>
      <c r="K16" s="7"/>
      <c r="M16" s="25"/>
      <c r="N16" s="42">
        <v>1</v>
      </c>
    </row>
    <row r="17" spans="1:15" ht="21" x14ac:dyDescent="0.25">
      <c r="A17" s="82" t="s">
        <v>40</v>
      </c>
      <c r="B17" s="5">
        <v>27</v>
      </c>
      <c r="C17" s="87">
        <v>13</v>
      </c>
      <c r="D17" s="5">
        <v>32</v>
      </c>
      <c r="E17" s="169" t="s">
        <v>38</v>
      </c>
      <c r="F17" s="167"/>
      <c r="G17" s="167"/>
      <c r="H17" s="168"/>
      <c r="I17" s="65"/>
      <c r="J17" s="82" t="s">
        <v>40</v>
      </c>
      <c r="K17" s="7">
        <v>1000000</v>
      </c>
      <c r="M17" s="25">
        <v>4</v>
      </c>
      <c r="N17" s="42">
        <v>1</v>
      </c>
    </row>
    <row r="18" spans="1:15" ht="21" x14ac:dyDescent="0.25">
      <c r="A18" s="82" t="s">
        <v>24</v>
      </c>
      <c r="B18" s="5">
        <v>27</v>
      </c>
      <c r="C18" s="87">
        <v>14</v>
      </c>
      <c r="D18" s="5">
        <v>26</v>
      </c>
      <c r="E18" s="169" t="s">
        <v>18</v>
      </c>
      <c r="F18" s="169"/>
      <c r="G18" s="169"/>
      <c r="H18" s="170"/>
      <c r="I18" s="65"/>
      <c r="J18" s="82" t="s">
        <v>24</v>
      </c>
      <c r="K18" s="7">
        <v>1000000</v>
      </c>
      <c r="M18" s="25">
        <v>4</v>
      </c>
      <c r="N18" s="42">
        <v>1</v>
      </c>
    </row>
    <row r="19" spans="1:15" ht="21" x14ac:dyDescent="0.25">
      <c r="A19" s="82"/>
      <c r="B19" s="5"/>
      <c r="C19" s="87">
        <v>15</v>
      </c>
      <c r="D19" s="5">
        <v>29</v>
      </c>
      <c r="E19" s="169" t="s">
        <v>65</v>
      </c>
      <c r="F19" s="169"/>
      <c r="G19" s="169"/>
      <c r="H19" s="170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31</v>
      </c>
      <c r="E20" s="169" t="s">
        <v>38</v>
      </c>
      <c r="F20" s="169"/>
      <c r="G20" s="169"/>
      <c r="H20" s="170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3" t="s">
        <v>13</v>
      </c>
      <c r="F21" s="193"/>
      <c r="G21" s="193"/>
      <c r="H21" s="194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94"/>
      <c r="B22" s="94"/>
      <c r="C22" s="97">
        <v>18</v>
      </c>
      <c r="D22" s="22">
        <v>34</v>
      </c>
      <c r="E22" s="195" t="s">
        <v>38</v>
      </c>
      <c r="F22" s="196"/>
      <c r="G22" s="196"/>
      <c r="H22" s="19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30</v>
      </c>
      <c r="E23" s="174" t="s">
        <v>38</v>
      </c>
      <c r="F23" s="175"/>
      <c r="G23" s="175"/>
      <c r="H23" s="176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31</v>
      </c>
      <c r="E24" s="174" t="s">
        <v>38</v>
      </c>
      <c r="F24" s="175"/>
      <c r="G24" s="175"/>
      <c r="H24" s="176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23</v>
      </c>
      <c r="E25" s="174" t="s">
        <v>26</v>
      </c>
      <c r="F25" s="175"/>
      <c r="G25" s="175"/>
      <c r="H25" s="176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32</v>
      </c>
      <c r="E26" s="171" t="s">
        <v>38</v>
      </c>
      <c r="F26" s="185"/>
      <c r="G26" s="185"/>
      <c r="H26" s="186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30</v>
      </c>
      <c r="E27" s="171" t="s">
        <v>38</v>
      </c>
      <c r="F27" s="185"/>
      <c r="G27" s="185"/>
      <c r="H27" s="186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29</v>
      </c>
      <c r="E28" s="171" t="s">
        <v>65</v>
      </c>
      <c r="F28" s="185"/>
      <c r="G28" s="185"/>
      <c r="H28" s="186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24</v>
      </c>
      <c r="E29" s="171" t="s">
        <v>68</v>
      </c>
      <c r="F29" s="185"/>
      <c r="G29" s="185"/>
      <c r="H29" s="186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27</v>
      </c>
      <c r="E30" s="169" t="s">
        <v>66</v>
      </c>
      <c r="F30" s="167"/>
      <c r="G30" s="167"/>
      <c r="H30" s="168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32</v>
      </c>
      <c r="E31" s="171" t="s">
        <v>38</v>
      </c>
      <c r="F31" s="172"/>
      <c r="G31" s="172"/>
      <c r="H31" s="173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25</v>
      </c>
      <c r="E32" s="171" t="s">
        <v>69</v>
      </c>
      <c r="F32" s="185"/>
      <c r="G32" s="185"/>
      <c r="H32" s="186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31</v>
      </c>
      <c r="E33" s="171" t="s">
        <v>38</v>
      </c>
      <c r="F33" s="185"/>
      <c r="G33" s="185"/>
      <c r="H33" s="186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0">
        <v>30</v>
      </c>
      <c r="D34" s="5">
        <v>21</v>
      </c>
      <c r="E34" s="171" t="s">
        <v>13</v>
      </c>
      <c r="F34" s="185"/>
      <c r="G34" s="185"/>
      <c r="H34" s="186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0">
        <v>31</v>
      </c>
      <c r="D35" s="5">
        <v>27</v>
      </c>
      <c r="E35" s="171" t="s">
        <v>66</v>
      </c>
      <c r="F35" s="185"/>
      <c r="G35" s="185"/>
      <c r="H35" s="186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0">
        <v>32</v>
      </c>
      <c r="D36" s="5">
        <v>25</v>
      </c>
      <c r="E36" s="169" t="s">
        <v>69</v>
      </c>
      <c r="F36" s="169"/>
      <c r="G36" s="169"/>
      <c r="H36" s="170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0">
        <v>33</v>
      </c>
      <c r="D37" s="5">
        <v>29</v>
      </c>
      <c r="E37" s="171" t="s">
        <v>65</v>
      </c>
      <c r="F37" s="185"/>
      <c r="G37" s="185"/>
      <c r="H37" s="186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34</v>
      </c>
      <c r="E38" s="191" t="s">
        <v>38</v>
      </c>
      <c r="F38" s="191"/>
      <c r="G38" s="191"/>
      <c r="H38" s="192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</f>
        <v>319</v>
      </c>
      <c r="C40" s="1" t="s">
        <v>71</v>
      </c>
      <c r="D40" s="2">
        <f>SUM(D5:D38)</f>
        <v>976</v>
      </c>
      <c r="E40" s="183"/>
      <c r="F40" s="200"/>
      <c r="G40" s="200"/>
      <c r="H40" s="187"/>
      <c r="I40" s="66"/>
      <c r="J40" s="91" t="s">
        <v>31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72</v>
      </c>
      <c r="K42" s="92">
        <v>700000</v>
      </c>
    </row>
    <row r="44" spans="1:15" x14ac:dyDescent="0.25">
      <c r="J44" s="33" t="s">
        <v>73</v>
      </c>
      <c r="K44" s="92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5" t="s">
        <v>59</v>
      </c>
      <c r="B1" s="157"/>
      <c r="C1" s="155" t="s">
        <v>74</v>
      </c>
      <c r="D1" s="156"/>
      <c r="E1" s="156"/>
      <c r="F1" s="156"/>
      <c r="G1" s="156"/>
      <c r="H1" s="157"/>
      <c r="I1" s="67"/>
      <c r="J1" s="163">
        <f ca="1">TODAY()</f>
        <v>45256</v>
      </c>
      <c r="K1" s="164"/>
      <c r="M1" s="99">
        <f ca="1">NOW()</f>
        <v>45256.819965625</v>
      </c>
    </row>
    <row r="2" spans="1:14" ht="7.5" customHeight="1" thickBot="1" x14ac:dyDescent="0.45">
      <c r="C2" s="199"/>
      <c r="D2" s="199"/>
      <c r="E2" s="199"/>
      <c r="F2" s="199"/>
      <c r="G2" s="199"/>
      <c r="H2" s="199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52" t="s">
        <v>3</v>
      </c>
      <c r="F3" s="152"/>
      <c r="G3" s="152"/>
      <c r="H3" s="153"/>
      <c r="I3" s="68"/>
      <c r="J3" s="154" t="s">
        <v>64</v>
      </c>
      <c r="K3" s="153"/>
      <c r="L3" s="62"/>
      <c r="M3" s="24" t="s">
        <v>5</v>
      </c>
    </row>
    <row r="4" spans="1:14" ht="3.75" customHeight="1" thickBot="1" x14ac:dyDescent="0.3">
      <c r="A4" s="84"/>
      <c r="B4" s="84"/>
      <c r="C4" s="198"/>
      <c r="D4" s="198"/>
      <c r="E4" s="198"/>
      <c r="F4" s="198"/>
      <c r="G4" s="198"/>
      <c r="H4" s="198"/>
      <c r="I4" s="198"/>
      <c r="J4" s="198"/>
      <c r="K4" s="198"/>
    </row>
    <row r="5" spans="1:14" ht="21" x14ac:dyDescent="0.25">
      <c r="A5" s="90" t="s">
        <v>13</v>
      </c>
      <c r="B5" s="3">
        <v>23</v>
      </c>
      <c r="C5" s="98">
        <v>1</v>
      </c>
      <c r="D5" s="3">
        <v>36</v>
      </c>
      <c r="E5" s="158" t="s">
        <v>38</v>
      </c>
      <c r="F5" s="159"/>
      <c r="G5" s="159"/>
      <c r="H5" s="160"/>
      <c r="I5" s="63"/>
      <c r="J5" s="90" t="s">
        <v>13</v>
      </c>
      <c r="K5" s="78">
        <v>250000</v>
      </c>
      <c r="M5" s="79">
        <v>1</v>
      </c>
      <c r="N5" s="42">
        <v>1</v>
      </c>
    </row>
    <row r="6" spans="1:14" ht="21" x14ac:dyDescent="0.3">
      <c r="A6" s="82" t="s">
        <v>21</v>
      </c>
      <c r="B6" s="5">
        <v>24</v>
      </c>
      <c r="C6" s="87">
        <v>2</v>
      </c>
      <c r="D6" s="5">
        <v>27</v>
      </c>
      <c r="E6" s="161" t="s">
        <v>66</v>
      </c>
      <c r="F6" s="161"/>
      <c r="G6" s="161"/>
      <c r="H6" s="162"/>
      <c r="I6" s="64"/>
      <c r="J6" s="82" t="s">
        <v>21</v>
      </c>
      <c r="K6" s="7">
        <v>750000</v>
      </c>
      <c r="M6" s="25">
        <v>3</v>
      </c>
      <c r="N6" s="42">
        <v>1</v>
      </c>
    </row>
    <row r="7" spans="1:14" ht="21" x14ac:dyDescent="0.3">
      <c r="A7" s="82" t="s">
        <v>11</v>
      </c>
      <c r="B7" s="5">
        <v>26</v>
      </c>
      <c r="C7" s="87">
        <v>3</v>
      </c>
      <c r="D7" s="5">
        <v>29</v>
      </c>
      <c r="E7" s="169" t="s">
        <v>44</v>
      </c>
      <c r="F7" s="169"/>
      <c r="G7" s="169"/>
      <c r="H7" s="170"/>
      <c r="I7" s="64"/>
      <c r="J7" s="82" t="s">
        <v>11</v>
      </c>
      <c r="K7" s="7">
        <v>100000</v>
      </c>
      <c r="M7" s="25">
        <v>4</v>
      </c>
      <c r="N7" s="42">
        <v>1</v>
      </c>
    </row>
    <row r="8" spans="1:14" ht="21" x14ac:dyDescent="0.25">
      <c r="A8" s="82" t="s">
        <v>44</v>
      </c>
      <c r="B8" s="5">
        <v>29</v>
      </c>
      <c r="C8" s="102">
        <v>4</v>
      </c>
      <c r="D8" s="5">
        <v>19</v>
      </c>
      <c r="E8" s="169" t="s">
        <v>38</v>
      </c>
      <c r="F8" s="169"/>
      <c r="G8" s="169"/>
      <c r="H8" s="170"/>
      <c r="I8" s="65"/>
      <c r="J8" s="82" t="s">
        <v>44</v>
      </c>
      <c r="K8" s="7">
        <v>500000</v>
      </c>
      <c r="M8" s="25">
        <v>2</v>
      </c>
      <c r="N8" s="42">
        <v>1</v>
      </c>
    </row>
    <row r="9" spans="1:14" ht="21" x14ac:dyDescent="0.25">
      <c r="A9" s="82" t="s">
        <v>43</v>
      </c>
      <c r="B9" s="5">
        <v>23</v>
      </c>
      <c r="C9" s="87">
        <v>5</v>
      </c>
      <c r="D9" s="5">
        <v>29</v>
      </c>
      <c r="E9" s="171" t="s">
        <v>44</v>
      </c>
      <c r="F9" s="172"/>
      <c r="G9" s="172"/>
      <c r="H9" s="173"/>
      <c r="I9" s="65"/>
      <c r="J9" s="82" t="s">
        <v>43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25</v>
      </c>
      <c r="C10" s="87">
        <v>6</v>
      </c>
      <c r="D10" s="5">
        <v>26</v>
      </c>
      <c r="E10" s="174" t="s">
        <v>75</v>
      </c>
      <c r="F10" s="175"/>
      <c r="G10" s="175"/>
      <c r="H10" s="176"/>
      <c r="I10" s="65"/>
      <c r="J10" s="82" t="s">
        <v>17</v>
      </c>
      <c r="K10" s="7"/>
      <c r="M10" s="25"/>
      <c r="N10" s="42">
        <v>1</v>
      </c>
    </row>
    <row r="11" spans="1:14" ht="21" x14ac:dyDescent="0.25">
      <c r="A11" s="82" t="s">
        <v>65</v>
      </c>
      <c r="B11" s="5">
        <v>24</v>
      </c>
      <c r="C11" s="87">
        <v>7</v>
      </c>
      <c r="D11" s="5">
        <v>36</v>
      </c>
      <c r="E11" s="174" t="s">
        <v>38</v>
      </c>
      <c r="F11" s="175"/>
      <c r="G11" s="175"/>
      <c r="H11" s="176"/>
      <c r="I11" s="65"/>
      <c r="J11" s="82" t="s">
        <v>65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8</v>
      </c>
      <c r="B12" s="5">
        <v>25</v>
      </c>
      <c r="C12" s="87">
        <v>8</v>
      </c>
      <c r="D12" s="5">
        <v>31</v>
      </c>
      <c r="E12" s="169" t="s">
        <v>38</v>
      </c>
      <c r="F12" s="167"/>
      <c r="G12" s="167"/>
      <c r="H12" s="168"/>
      <c r="I12" s="65"/>
      <c r="J12" s="82" t="s">
        <v>8</v>
      </c>
      <c r="K12" s="7"/>
      <c r="M12" s="25"/>
      <c r="N12" s="42">
        <v>1</v>
      </c>
    </row>
    <row r="13" spans="1:14" ht="21" x14ac:dyDescent="0.25">
      <c r="A13" s="82" t="s">
        <v>67</v>
      </c>
      <c r="B13" s="5">
        <v>21</v>
      </c>
      <c r="C13" s="87">
        <v>9</v>
      </c>
      <c r="D13" s="5">
        <v>33</v>
      </c>
      <c r="E13" s="169" t="s">
        <v>38</v>
      </c>
      <c r="F13" s="167"/>
      <c r="G13" s="167"/>
      <c r="H13" s="168"/>
      <c r="I13" s="65"/>
      <c r="J13" s="82" t="s">
        <v>67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76</v>
      </c>
      <c r="B14" s="5">
        <v>26</v>
      </c>
      <c r="C14" s="87">
        <v>10</v>
      </c>
      <c r="D14" s="5">
        <v>33</v>
      </c>
      <c r="E14" s="171" t="s">
        <v>38</v>
      </c>
      <c r="F14" s="172"/>
      <c r="G14" s="172"/>
      <c r="H14" s="173"/>
      <c r="I14" s="65"/>
      <c r="J14" s="82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82" t="s">
        <v>15</v>
      </c>
      <c r="B15" s="5">
        <v>28</v>
      </c>
      <c r="C15" s="87">
        <v>11</v>
      </c>
      <c r="D15" s="5">
        <v>27</v>
      </c>
      <c r="E15" s="161" t="s">
        <v>66</v>
      </c>
      <c r="F15" s="161"/>
      <c r="G15" s="161"/>
      <c r="H15" s="162"/>
      <c r="I15" s="65"/>
      <c r="J15" s="82" t="s">
        <v>15</v>
      </c>
      <c r="K15" s="7">
        <v>500000</v>
      </c>
      <c r="M15" s="25">
        <v>1</v>
      </c>
      <c r="N15" s="42">
        <v>1</v>
      </c>
    </row>
    <row r="16" spans="1:14" ht="21" x14ac:dyDescent="0.25">
      <c r="A16" s="82" t="s">
        <v>40</v>
      </c>
      <c r="B16" s="5">
        <v>27</v>
      </c>
      <c r="C16" s="87">
        <v>12</v>
      </c>
      <c r="D16" s="5">
        <v>24</v>
      </c>
      <c r="E16" s="161" t="s">
        <v>77</v>
      </c>
      <c r="F16" s="161"/>
      <c r="G16" s="161"/>
      <c r="H16" s="162"/>
      <c r="I16" s="65"/>
      <c r="J16" s="82" t="s">
        <v>40</v>
      </c>
      <c r="K16" s="7">
        <v>750000</v>
      </c>
      <c r="M16" s="25">
        <v>3</v>
      </c>
      <c r="N16" s="42">
        <v>1</v>
      </c>
    </row>
    <row r="17" spans="1:15" ht="21" x14ac:dyDescent="0.25">
      <c r="A17" s="82" t="s">
        <v>24</v>
      </c>
      <c r="B17" s="5">
        <v>27</v>
      </c>
      <c r="C17" s="87">
        <v>13</v>
      </c>
      <c r="D17" s="5">
        <v>19</v>
      </c>
      <c r="E17" s="169" t="s">
        <v>38</v>
      </c>
      <c r="F17" s="167"/>
      <c r="G17" s="167"/>
      <c r="H17" s="168"/>
      <c r="I17" s="65"/>
      <c r="J17" s="82" t="s">
        <v>24</v>
      </c>
      <c r="K17" s="7">
        <v>750000</v>
      </c>
      <c r="M17" s="25">
        <v>3</v>
      </c>
      <c r="N17" s="42">
        <v>1</v>
      </c>
    </row>
    <row r="18" spans="1:15" ht="21" x14ac:dyDescent="0.25">
      <c r="B18" s="86"/>
      <c r="C18" s="87">
        <v>14</v>
      </c>
      <c r="D18" s="5">
        <v>24</v>
      </c>
      <c r="E18" s="161" t="s">
        <v>77</v>
      </c>
      <c r="F18" s="161"/>
      <c r="G18" s="161"/>
      <c r="H18" s="162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32</v>
      </c>
      <c r="E19" s="169" t="s">
        <v>38</v>
      </c>
      <c r="F19" s="169"/>
      <c r="G19" s="169"/>
      <c r="H19" s="170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20</v>
      </c>
      <c r="E20" s="169" t="s">
        <v>38</v>
      </c>
      <c r="F20" s="169"/>
      <c r="G20" s="169"/>
      <c r="H20" s="170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3" t="s">
        <v>16</v>
      </c>
      <c r="F21" s="193"/>
      <c r="G21" s="193"/>
      <c r="H21" s="194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94"/>
      <c r="B22" s="94"/>
      <c r="C22" s="97">
        <v>18</v>
      </c>
      <c r="D22" s="22">
        <v>36</v>
      </c>
      <c r="E22" s="195" t="s">
        <v>38</v>
      </c>
      <c r="F22" s="196"/>
      <c r="G22" s="196"/>
      <c r="H22" s="19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27</v>
      </c>
      <c r="E23" s="161" t="s">
        <v>66</v>
      </c>
      <c r="F23" s="161"/>
      <c r="G23" s="161"/>
      <c r="H23" s="162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26</v>
      </c>
      <c r="E24" s="174" t="s">
        <v>75</v>
      </c>
      <c r="F24" s="175"/>
      <c r="G24" s="175"/>
      <c r="H24" s="176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21</v>
      </c>
      <c r="E25" s="174" t="s">
        <v>16</v>
      </c>
      <c r="F25" s="175"/>
      <c r="G25" s="175"/>
      <c r="H25" s="176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24</v>
      </c>
      <c r="E26" s="161" t="s">
        <v>77</v>
      </c>
      <c r="F26" s="161"/>
      <c r="G26" s="161"/>
      <c r="H26" s="162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31</v>
      </c>
      <c r="E27" s="171" t="s">
        <v>38</v>
      </c>
      <c r="F27" s="185"/>
      <c r="G27" s="185"/>
      <c r="H27" s="186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20</v>
      </c>
      <c r="E28" s="171" t="s">
        <v>38</v>
      </c>
      <c r="F28" s="185"/>
      <c r="G28" s="185"/>
      <c r="H28" s="186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26</v>
      </c>
      <c r="E29" s="174" t="s">
        <v>75</v>
      </c>
      <c r="F29" s="175"/>
      <c r="G29" s="175"/>
      <c r="H29" s="176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30</v>
      </c>
      <c r="E30" s="169" t="s">
        <v>38</v>
      </c>
      <c r="F30" s="167"/>
      <c r="G30" s="167"/>
      <c r="H30" s="168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19</v>
      </c>
      <c r="E31" s="171" t="s">
        <v>38</v>
      </c>
      <c r="F31" s="172"/>
      <c r="G31" s="172"/>
      <c r="H31" s="173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30</v>
      </c>
      <c r="E32" s="171" t="s">
        <v>38</v>
      </c>
      <c r="F32" s="185"/>
      <c r="G32" s="185"/>
      <c r="H32" s="186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26</v>
      </c>
      <c r="E33" s="174" t="s">
        <v>75</v>
      </c>
      <c r="F33" s="175"/>
      <c r="G33" s="175"/>
      <c r="H33" s="176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83">
        <v>30</v>
      </c>
      <c r="D34" s="5">
        <v>23</v>
      </c>
      <c r="E34" s="171" t="s">
        <v>78</v>
      </c>
      <c r="F34" s="185"/>
      <c r="G34" s="185"/>
      <c r="H34" s="186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83">
        <v>31</v>
      </c>
      <c r="D35" s="5">
        <v>30</v>
      </c>
      <c r="E35" s="171" t="s">
        <v>38</v>
      </c>
      <c r="F35" s="185"/>
      <c r="G35" s="185"/>
      <c r="H35" s="186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83">
        <v>32</v>
      </c>
      <c r="D36" s="5">
        <v>30</v>
      </c>
      <c r="E36" s="169" t="s">
        <v>38</v>
      </c>
      <c r="F36" s="169"/>
      <c r="G36" s="169"/>
      <c r="H36" s="170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83">
        <v>33</v>
      </c>
      <c r="D37" s="5">
        <v>28</v>
      </c>
      <c r="E37" s="171" t="s">
        <v>15</v>
      </c>
      <c r="F37" s="185"/>
      <c r="G37" s="185"/>
      <c r="H37" s="186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35</v>
      </c>
      <c r="E38" s="191" t="s">
        <v>38</v>
      </c>
      <c r="F38" s="191"/>
      <c r="G38" s="191"/>
      <c r="H38" s="192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11152</v>
      </c>
      <c r="C40" s="1" t="s">
        <v>71</v>
      </c>
      <c r="D40" s="2">
        <f>SUM(D5:D38)</f>
        <v>928</v>
      </c>
      <c r="E40" s="183"/>
      <c r="F40" s="200"/>
      <c r="G40" s="200"/>
      <c r="H40" s="187"/>
      <c r="I40" s="66"/>
      <c r="J40" s="91" t="s">
        <v>31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72</v>
      </c>
      <c r="K42" s="92"/>
    </row>
    <row r="44" spans="1:15" x14ac:dyDescent="0.25">
      <c r="J44" s="33" t="s">
        <v>73</v>
      </c>
      <c r="K44" s="92">
        <f>SUM(K5:K38)</f>
        <v>5200000</v>
      </c>
    </row>
  </sheetData>
  <mergeCells count="42"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J1:K1"/>
    <mergeCell ref="C2:H2"/>
    <mergeCell ref="E3:H3"/>
    <mergeCell ref="J3:K3"/>
    <mergeCell ref="C4:K4"/>
    <mergeCell ref="E33:H33"/>
    <mergeCell ref="E34:H34"/>
    <mergeCell ref="E35:H35"/>
    <mergeCell ref="E36:H36"/>
    <mergeCell ref="E37:H37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workbookViewId="0">
      <pane ySplit="1" topLeftCell="A2" activePane="bottomLeft" state="frozen"/>
      <selection activeCell="C1" sqref="C1"/>
      <selection pane="bottomLeft" sqref="A1:XFD104857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5" t="s">
        <v>59</v>
      </c>
      <c r="B1" s="157"/>
      <c r="C1" s="155" t="s">
        <v>79</v>
      </c>
      <c r="D1" s="156"/>
      <c r="E1" s="156"/>
      <c r="F1" s="156"/>
      <c r="G1" s="156"/>
      <c r="H1" s="157"/>
      <c r="I1" s="67"/>
      <c r="J1" s="163">
        <f ca="1">TODAY()</f>
        <v>45256</v>
      </c>
      <c r="K1" s="164"/>
      <c r="M1" s="99">
        <f ca="1">NOW()</f>
        <v>45256.819965625</v>
      </c>
    </row>
    <row r="2" spans="1:14" ht="7.5" customHeight="1" thickBot="1" x14ac:dyDescent="0.45">
      <c r="C2" s="199"/>
      <c r="D2" s="199"/>
      <c r="E2" s="199"/>
      <c r="F2" s="199"/>
      <c r="G2" s="199"/>
      <c r="H2" s="199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52" t="s">
        <v>3</v>
      </c>
      <c r="F3" s="152"/>
      <c r="G3" s="152"/>
      <c r="H3" s="153"/>
      <c r="I3" s="68"/>
      <c r="J3" s="154" t="s">
        <v>64</v>
      </c>
      <c r="K3" s="153"/>
      <c r="L3" s="62"/>
      <c r="M3" s="24" t="s">
        <v>5</v>
      </c>
    </row>
    <row r="4" spans="1:14" ht="3.75" customHeight="1" thickBot="1" x14ac:dyDescent="0.3">
      <c r="A4" s="84"/>
      <c r="B4" s="84"/>
      <c r="C4" s="198"/>
      <c r="D4" s="198"/>
      <c r="E4" s="198"/>
      <c r="F4" s="198"/>
      <c r="G4" s="198"/>
      <c r="H4" s="198"/>
      <c r="I4" s="198"/>
      <c r="J4" s="198"/>
      <c r="K4" s="198"/>
    </row>
    <row r="5" spans="1:14" ht="21" x14ac:dyDescent="0.25">
      <c r="A5" s="90" t="s">
        <v>44</v>
      </c>
      <c r="B5" s="3">
        <v>29</v>
      </c>
      <c r="C5" s="87">
        <v>1</v>
      </c>
      <c r="D5" s="5">
        <v>27</v>
      </c>
      <c r="E5" s="169" t="s">
        <v>80</v>
      </c>
      <c r="F5" s="169"/>
      <c r="G5" s="169"/>
      <c r="H5" s="170"/>
      <c r="I5" s="63"/>
      <c r="J5" s="4" t="s">
        <v>15</v>
      </c>
      <c r="K5" s="7">
        <v>1000000</v>
      </c>
      <c r="M5" s="25">
        <v>4</v>
      </c>
      <c r="N5" s="42">
        <v>1</v>
      </c>
    </row>
    <row r="6" spans="1:14" ht="21" x14ac:dyDescent="0.3">
      <c r="A6" s="82" t="s">
        <v>81</v>
      </c>
      <c r="B6" s="5">
        <v>31</v>
      </c>
      <c r="C6" s="87">
        <v>2</v>
      </c>
      <c r="D6" s="5">
        <v>27</v>
      </c>
      <c r="E6" s="169" t="s">
        <v>80</v>
      </c>
      <c r="F6" s="169"/>
      <c r="G6" s="169"/>
      <c r="H6" s="170"/>
      <c r="I6" s="64"/>
      <c r="J6" s="82" t="s">
        <v>18</v>
      </c>
      <c r="K6" s="7">
        <v>1000000</v>
      </c>
      <c r="M6" s="25">
        <v>4</v>
      </c>
      <c r="N6" s="42">
        <v>1</v>
      </c>
    </row>
    <row r="7" spans="1:14" ht="21" x14ac:dyDescent="0.3">
      <c r="A7" s="82" t="s">
        <v>11</v>
      </c>
      <c r="B7" s="5">
        <v>25</v>
      </c>
      <c r="C7" s="87">
        <v>3</v>
      </c>
      <c r="D7" s="5">
        <v>32</v>
      </c>
      <c r="E7" s="169" t="s">
        <v>38</v>
      </c>
      <c r="F7" s="169"/>
      <c r="G7" s="169"/>
      <c r="H7" s="170"/>
      <c r="I7" s="64"/>
      <c r="J7" s="82" t="s">
        <v>40</v>
      </c>
      <c r="K7" s="7">
        <v>1000000</v>
      </c>
      <c r="M7" s="25">
        <v>4</v>
      </c>
      <c r="N7" s="42">
        <v>1</v>
      </c>
    </row>
    <row r="8" spans="1:14" ht="21" x14ac:dyDescent="0.35">
      <c r="A8" s="82" t="s">
        <v>15</v>
      </c>
      <c r="B8" s="5">
        <v>27</v>
      </c>
      <c r="C8" s="87">
        <v>4</v>
      </c>
      <c r="D8" s="5">
        <v>28</v>
      </c>
      <c r="E8" s="201" t="s">
        <v>21</v>
      </c>
      <c r="F8" s="202"/>
      <c r="G8" s="202"/>
      <c r="H8" s="203"/>
      <c r="I8" s="65"/>
      <c r="J8" s="82" t="s">
        <v>8</v>
      </c>
      <c r="K8" s="7">
        <v>750000</v>
      </c>
      <c r="M8" s="25">
        <v>3</v>
      </c>
      <c r="N8" s="42">
        <v>1</v>
      </c>
    </row>
    <row r="9" spans="1:14" ht="21" x14ac:dyDescent="0.25">
      <c r="A9" s="82" t="s">
        <v>8</v>
      </c>
      <c r="B9" s="5">
        <v>25</v>
      </c>
      <c r="C9" s="87">
        <v>5</v>
      </c>
      <c r="D9" s="5">
        <v>25</v>
      </c>
      <c r="E9" s="171" t="s">
        <v>82</v>
      </c>
      <c r="F9" s="172"/>
      <c r="G9" s="172"/>
      <c r="H9" s="173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26</v>
      </c>
      <c r="C10" s="87">
        <v>6</v>
      </c>
      <c r="D10" s="5">
        <v>22</v>
      </c>
      <c r="E10" s="174" t="s">
        <v>38</v>
      </c>
      <c r="F10" s="175"/>
      <c r="G10" s="175"/>
      <c r="H10" s="176"/>
      <c r="I10" s="65"/>
      <c r="J10" s="82" t="s">
        <v>21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18</v>
      </c>
      <c r="B11" s="5">
        <v>27</v>
      </c>
      <c r="C11" s="87">
        <v>7</v>
      </c>
      <c r="D11" s="5">
        <v>31</v>
      </c>
      <c r="E11" s="174" t="s">
        <v>38</v>
      </c>
      <c r="F11" s="175"/>
      <c r="G11" s="175"/>
      <c r="H11" s="176"/>
      <c r="I11" s="65"/>
      <c r="J11" s="82" t="s">
        <v>11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16</v>
      </c>
      <c r="B12" s="5">
        <v>24</v>
      </c>
      <c r="C12" s="87">
        <v>8</v>
      </c>
      <c r="D12" s="5">
        <v>27</v>
      </c>
      <c r="E12" s="169" t="s">
        <v>80</v>
      </c>
      <c r="F12" s="169"/>
      <c r="G12" s="169"/>
      <c r="H12" s="170"/>
      <c r="I12" s="65"/>
      <c r="J12" s="82" t="s">
        <v>16</v>
      </c>
      <c r="K12" s="7">
        <v>250000</v>
      </c>
      <c r="M12" s="25">
        <v>1</v>
      </c>
      <c r="N12" s="42">
        <v>1</v>
      </c>
    </row>
    <row r="13" spans="1:14" ht="21" x14ac:dyDescent="0.25">
      <c r="A13" s="82" t="s">
        <v>40</v>
      </c>
      <c r="B13" s="5">
        <v>27</v>
      </c>
      <c r="C13" s="87">
        <v>9</v>
      </c>
      <c r="D13" s="5">
        <v>29</v>
      </c>
      <c r="E13" s="169" t="s">
        <v>44</v>
      </c>
      <c r="F13" s="167"/>
      <c r="G13" s="167"/>
      <c r="H13" s="168"/>
      <c r="I13" s="65"/>
      <c r="J13" s="82" t="s">
        <v>17</v>
      </c>
      <c r="K13" s="7">
        <v>250000</v>
      </c>
      <c r="M13" s="25">
        <v>1</v>
      </c>
      <c r="N13" s="42">
        <v>1</v>
      </c>
    </row>
    <row r="14" spans="1:14" ht="21" x14ac:dyDescent="0.25">
      <c r="A14" s="82" t="s">
        <v>24</v>
      </c>
      <c r="B14" s="5">
        <v>26</v>
      </c>
      <c r="C14" s="87">
        <v>10</v>
      </c>
      <c r="D14" s="5">
        <v>30</v>
      </c>
      <c r="E14" s="171" t="s">
        <v>38</v>
      </c>
      <c r="F14" s="172"/>
      <c r="G14" s="172"/>
      <c r="H14" s="173"/>
      <c r="I14" s="65"/>
      <c r="J14" s="82" t="s">
        <v>24</v>
      </c>
      <c r="K14" s="7">
        <v>250000</v>
      </c>
      <c r="M14" s="25">
        <v>1</v>
      </c>
      <c r="N14" s="42">
        <v>1</v>
      </c>
    </row>
    <row r="15" spans="1:14" ht="21" x14ac:dyDescent="0.25">
      <c r="A15" s="82" t="s">
        <v>21</v>
      </c>
      <c r="B15" s="5">
        <v>28</v>
      </c>
      <c r="C15" s="87">
        <v>11</v>
      </c>
      <c r="D15" s="5">
        <v>21</v>
      </c>
      <c r="E15" s="161" t="s">
        <v>38</v>
      </c>
      <c r="F15" s="161"/>
      <c r="G15" s="161"/>
      <c r="H15" s="162"/>
      <c r="I15" s="65"/>
      <c r="J15" s="82"/>
      <c r="K15" s="7"/>
      <c r="M15" s="25"/>
      <c r="N15" s="42">
        <v>1</v>
      </c>
    </row>
    <row r="16" spans="1:14" ht="21" x14ac:dyDescent="0.25">
      <c r="A16" s="82"/>
      <c r="B16" s="5"/>
      <c r="C16" s="87">
        <v>12</v>
      </c>
      <c r="D16" s="5">
        <v>23</v>
      </c>
      <c r="E16" s="161" t="s">
        <v>38</v>
      </c>
      <c r="F16" s="161"/>
      <c r="G16" s="161"/>
      <c r="H16" s="162"/>
      <c r="I16" s="65"/>
      <c r="J16" s="82"/>
      <c r="K16" s="7"/>
      <c r="M16" s="25"/>
      <c r="N16" s="42">
        <v>1</v>
      </c>
    </row>
    <row r="17" spans="1:15" ht="21" x14ac:dyDescent="0.25">
      <c r="A17" s="82"/>
      <c r="B17" s="5"/>
      <c r="C17" s="87">
        <v>13</v>
      </c>
      <c r="D17" s="5">
        <v>34</v>
      </c>
      <c r="E17" s="169" t="s">
        <v>38</v>
      </c>
      <c r="F17" s="167"/>
      <c r="G17" s="167"/>
      <c r="H17" s="168"/>
      <c r="I17" s="65"/>
      <c r="J17" s="82"/>
      <c r="K17" s="7"/>
      <c r="M17" s="25"/>
      <c r="N17" s="42">
        <v>1</v>
      </c>
    </row>
    <row r="18" spans="1:15" ht="21" x14ac:dyDescent="0.25">
      <c r="B18" s="86"/>
      <c r="C18" s="87">
        <v>14</v>
      </c>
      <c r="D18" s="5">
        <v>41</v>
      </c>
      <c r="E18" s="161" t="s">
        <v>38</v>
      </c>
      <c r="F18" s="161"/>
      <c r="G18" s="161"/>
      <c r="H18" s="162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27</v>
      </c>
      <c r="E19" s="169" t="s">
        <v>80</v>
      </c>
      <c r="F19" s="169"/>
      <c r="G19" s="169"/>
      <c r="H19" s="170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30</v>
      </c>
      <c r="E20" s="169" t="s">
        <v>38</v>
      </c>
      <c r="F20" s="169"/>
      <c r="G20" s="169"/>
      <c r="H20" s="170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19</v>
      </c>
      <c r="E21" s="193" t="s">
        <v>38</v>
      </c>
      <c r="F21" s="193"/>
      <c r="G21" s="193"/>
      <c r="H21" s="194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94"/>
      <c r="B22" s="94"/>
      <c r="C22" s="103">
        <v>18</v>
      </c>
      <c r="D22" s="22">
        <v>30</v>
      </c>
      <c r="E22" s="195" t="s">
        <v>38</v>
      </c>
      <c r="F22" s="196"/>
      <c r="G22" s="196"/>
      <c r="H22" s="19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104">
        <v>19</v>
      </c>
      <c r="D23" s="5">
        <v>25</v>
      </c>
      <c r="E23" s="171" t="s">
        <v>82</v>
      </c>
      <c r="F23" s="172"/>
      <c r="G23" s="172"/>
      <c r="H23" s="173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104">
        <v>20</v>
      </c>
      <c r="D24" s="5">
        <v>32</v>
      </c>
      <c r="E24" s="174" t="s">
        <v>38</v>
      </c>
      <c r="F24" s="175"/>
      <c r="G24" s="175"/>
      <c r="H24" s="176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104">
        <v>21</v>
      </c>
      <c r="D25" s="5">
        <v>31</v>
      </c>
      <c r="E25" s="174" t="s">
        <v>38</v>
      </c>
      <c r="F25" s="175"/>
      <c r="G25" s="175"/>
      <c r="H25" s="176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104">
        <v>22</v>
      </c>
      <c r="D26" s="5">
        <v>33</v>
      </c>
      <c r="E26" s="161" t="s">
        <v>38</v>
      </c>
      <c r="F26" s="161"/>
      <c r="G26" s="161"/>
      <c r="H26" s="162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104">
        <v>23</v>
      </c>
      <c r="D27" s="5">
        <v>33</v>
      </c>
      <c r="E27" s="171" t="s">
        <v>38</v>
      </c>
      <c r="F27" s="185"/>
      <c r="G27" s="185"/>
      <c r="H27" s="186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104">
        <v>24</v>
      </c>
      <c r="D28" s="5">
        <v>23</v>
      </c>
      <c r="E28" s="171" t="s">
        <v>38</v>
      </c>
      <c r="F28" s="185"/>
      <c r="G28" s="185"/>
      <c r="H28" s="186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104">
        <v>25</v>
      </c>
      <c r="D29" s="5">
        <v>21</v>
      </c>
      <c r="E29" s="174" t="s">
        <v>38</v>
      </c>
      <c r="F29" s="175"/>
      <c r="G29" s="175"/>
      <c r="H29" s="176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104">
        <v>26</v>
      </c>
      <c r="D30" s="5">
        <v>26</v>
      </c>
      <c r="E30" s="174" t="s">
        <v>83</v>
      </c>
      <c r="F30" s="175"/>
      <c r="G30" s="175"/>
      <c r="H30" s="176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104">
        <v>27</v>
      </c>
      <c r="D31" s="5">
        <v>22</v>
      </c>
      <c r="E31" s="171" t="s">
        <v>38</v>
      </c>
      <c r="F31" s="172"/>
      <c r="G31" s="172"/>
      <c r="H31" s="173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104">
        <v>28</v>
      </c>
      <c r="D32" s="5">
        <v>24</v>
      </c>
      <c r="E32" s="171" t="s">
        <v>16</v>
      </c>
      <c r="F32" s="185"/>
      <c r="G32" s="185"/>
      <c r="H32" s="186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104">
        <v>29</v>
      </c>
      <c r="D33" s="5">
        <v>25</v>
      </c>
      <c r="E33" s="174" t="s">
        <v>82</v>
      </c>
      <c r="F33" s="175"/>
      <c r="G33" s="175"/>
      <c r="H33" s="176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4">
        <v>30</v>
      </c>
      <c r="D34" s="5">
        <v>21</v>
      </c>
      <c r="E34" s="171" t="s">
        <v>38</v>
      </c>
      <c r="F34" s="185"/>
      <c r="G34" s="185"/>
      <c r="H34" s="186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5">
        <v>31</v>
      </c>
      <c r="D35" s="5">
        <v>35</v>
      </c>
      <c r="E35" s="171" t="s">
        <v>38</v>
      </c>
      <c r="F35" s="185"/>
      <c r="G35" s="185"/>
      <c r="H35" s="186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5">
        <v>32</v>
      </c>
      <c r="D36" s="5">
        <v>35</v>
      </c>
      <c r="E36" s="169" t="s">
        <v>38</v>
      </c>
      <c r="F36" s="169"/>
      <c r="G36" s="169"/>
      <c r="H36" s="170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4">
        <v>33</v>
      </c>
      <c r="D37" s="5">
        <v>32</v>
      </c>
      <c r="E37" s="171" t="s">
        <v>38</v>
      </c>
      <c r="F37" s="185"/>
      <c r="G37" s="185"/>
      <c r="H37" s="186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32</v>
      </c>
      <c r="E38" s="191" t="s">
        <v>38</v>
      </c>
      <c r="F38" s="191"/>
      <c r="G38" s="191"/>
      <c r="H38" s="192"/>
      <c r="I38" s="65"/>
      <c r="J38" s="6"/>
      <c r="K38" s="8"/>
      <c r="M38" s="32"/>
      <c r="N38" s="42">
        <f>SUM(D22:D38)</f>
        <v>480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10030</v>
      </c>
      <c r="C40" s="1" t="s">
        <v>71</v>
      </c>
      <c r="D40" s="2">
        <f>SUM(D5:D38)</f>
        <v>953</v>
      </c>
      <c r="E40" s="183"/>
      <c r="F40" s="200"/>
      <c r="G40" s="200"/>
      <c r="H40" s="187"/>
      <c r="I40" s="66"/>
      <c r="J40" s="91"/>
      <c r="K40" s="9">
        <f>SUM(K5:K38)</f>
        <v>5750000</v>
      </c>
      <c r="M40" s="26">
        <f>SUM(M5:M38)</f>
        <v>23</v>
      </c>
      <c r="N40" s="42">
        <f>SUM(N5:N39)</f>
        <v>1293</v>
      </c>
    </row>
    <row r="42" spans="1:15" x14ac:dyDescent="0.25">
      <c r="J42" s="33"/>
      <c r="K42" s="92"/>
    </row>
    <row r="44" spans="1:15" x14ac:dyDescent="0.25">
      <c r="J44" s="33"/>
      <c r="K44" s="92"/>
    </row>
  </sheetData>
  <sheetProtection algorithmName="SHA-512" hashValue="yPEVndqZc3u5edcSVoALNl6I8oS6JG94EMkXI2E+RJ81Au0i6fQOj5jwuCrKEUygYajEzrt7fz0uc+HwZh2MfQ==" saltValue="IzXyAtIJTCc7xZib29bCRQ==" spinCount="100000" sheet="1" objects="1" scenarios="1"/>
  <mergeCells count="42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A1:B1"/>
    <mergeCell ref="C1:H1"/>
    <mergeCell ref="J1:K1"/>
    <mergeCell ref="C2:H2"/>
    <mergeCell ref="E3:H3"/>
    <mergeCell ref="J3:K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0A7B-CCC7-4CA1-A746-EBCBA4DF9394}">
  <dimension ref="A1:O44"/>
  <sheetViews>
    <sheetView workbookViewId="0">
      <pane ySplit="1" topLeftCell="A2" activePane="bottomLeft" state="frozen"/>
      <selection pane="bottomLeft" sqref="A1:XFD1048576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09" t="s">
        <v>85</v>
      </c>
      <c r="B1" s="210"/>
      <c r="C1" s="210"/>
      <c r="D1" s="210"/>
      <c r="E1" s="210"/>
      <c r="F1" s="210"/>
      <c r="G1" s="210"/>
      <c r="H1" s="211"/>
      <c r="I1" s="67"/>
      <c r="J1" s="204">
        <f ca="1">TODAY()</f>
        <v>45256</v>
      </c>
      <c r="K1" s="205"/>
      <c r="L1"/>
      <c r="M1" s="122">
        <f ca="1">NOW()</f>
        <v>45256.819965625</v>
      </c>
    </row>
    <row r="2" spans="1:14" ht="7.5" customHeight="1" thickBot="1" x14ac:dyDescent="0.45">
      <c r="A2"/>
      <c r="B2"/>
      <c r="C2" s="199"/>
      <c r="D2" s="199"/>
      <c r="E2" s="199"/>
      <c r="F2" s="199"/>
      <c r="G2" s="199"/>
      <c r="H2" s="199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06" t="s">
        <v>3</v>
      </c>
      <c r="F3" s="207"/>
      <c r="G3" s="207"/>
      <c r="H3" s="208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98"/>
      <c r="D4" s="198"/>
      <c r="E4" s="198"/>
      <c r="F4" s="198"/>
      <c r="G4" s="198"/>
      <c r="H4" s="198"/>
      <c r="I4" s="198"/>
      <c r="J4" s="198"/>
      <c r="K4" s="198"/>
      <c r="L4"/>
      <c r="M4"/>
    </row>
    <row r="5" spans="1:14" ht="21" x14ac:dyDescent="0.25">
      <c r="A5" s="132" t="s">
        <v>44</v>
      </c>
      <c r="B5" s="5">
        <v>25</v>
      </c>
      <c r="C5" s="139">
        <v>1</v>
      </c>
      <c r="D5" s="5">
        <v>33</v>
      </c>
      <c r="E5" s="214" t="s">
        <v>38</v>
      </c>
      <c r="F5" s="214"/>
      <c r="G5" s="214"/>
      <c r="H5" s="215"/>
      <c r="I5" s="133"/>
      <c r="J5" s="115">
        <v>50000</v>
      </c>
      <c r="K5" s="116">
        <v>500000</v>
      </c>
      <c r="M5" s="128">
        <v>2</v>
      </c>
      <c r="N5" s="107">
        <v>1</v>
      </c>
    </row>
    <row r="6" spans="1:14" ht="21" x14ac:dyDescent="0.3">
      <c r="A6" s="132" t="s">
        <v>11</v>
      </c>
      <c r="B6" s="5">
        <v>27</v>
      </c>
      <c r="C6" s="139">
        <v>2</v>
      </c>
      <c r="D6" s="5">
        <v>28</v>
      </c>
      <c r="E6" s="214" t="s">
        <v>38</v>
      </c>
      <c r="F6" s="214"/>
      <c r="G6" s="214"/>
      <c r="H6" s="215"/>
      <c r="I6" s="134"/>
      <c r="J6" s="115">
        <v>50000</v>
      </c>
      <c r="K6" s="116">
        <v>500000</v>
      </c>
      <c r="M6" s="128">
        <v>2</v>
      </c>
      <c r="N6" s="107">
        <v>1</v>
      </c>
    </row>
    <row r="7" spans="1:14" ht="21" x14ac:dyDescent="0.3">
      <c r="A7" s="132" t="s">
        <v>13</v>
      </c>
      <c r="B7" s="5">
        <v>24</v>
      </c>
      <c r="C7" s="139">
        <v>3</v>
      </c>
      <c r="D7" s="5">
        <v>25</v>
      </c>
      <c r="E7" s="214" t="s">
        <v>87</v>
      </c>
      <c r="F7" s="214"/>
      <c r="G7" s="214"/>
      <c r="H7" s="215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15</v>
      </c>
      <c r="B8" s="5">
        <v>28</v>
      </c>
      <c r="C8" s="139">
        <v>4</v>
      </c>
      <c r="D8" s="5">
        <v>24</v>
      </c>
      <c r="E8" s="216" t="s">
        <v>13</v>
      </c>
      <c r="F8" s="217"/>
      <c r="G8" s="217"/>
      <c r="H8" s="218"/>
      <c r="I8" s="65"/>
      <c r="J8" s="115">
        <v>50000</v>
      </c>
      <c r="K8" s="116">
        <v>1000000</v>
      </c>
      <c r="M8" s="128">
        <v>4</v>
      </c>
      <c r="N8" s="107">
        <v>1</v>
      </c>
    </row>
    <row r="9" spans="1:14" ht="21" x14ac:dyDescent="0.25">
      <c r="A9" s="132" t="s">
        <v>65</v>
      </c>
      <c r="B9" s="5">
        <v>25</v>
      </c>
      <c r="C9" s="139">
        <v>5</v>
      </c>
      <c r="D9" s="5">
        <v>25</v>
      </c>
      <c r="E9" s="214" t="s">
        <v>87</v>
      </c>
      <c r="F9" s="214"/>
      <c r="G9" s="214"/>
      <c r="H9" s="215"/>
      <c r="I9" s="65"/>
      <c r="J9" s="115">
        <v>50000</v>
      </c>
      <c r="K9" s="116">
        <v>500000</v>
      </c>
      <c r="M9" s="128">
        <v>2</v>
      </c>
      <c r="N9" s="107">
        <v>1</v>
      </c>
    </row>
    <row r="10" spans="1:14" ht="21" x14ac:dyDescent="0.25">
      <c r="A10" s="132" t="s">
        <v>8</v>
      </c>
      <c r="B10" s="5">
        <v>25</v>
      </c>
      <c r="C10" s="139">
        <v>6</v>
      </c>
      <c r="D10" s="5">
        <v>23</v>
      </c>
      <c r="E10" s="219" t="s">
        <v>38</v>
      </c>
      <c r="F10" s="220"/>
      <c r="G10" s="220"/>
      <c r="H10" s="221"/>
      <c r="I10" s="65"/>
      <c r="J10" s="115">
        <v>50000</v>
      </c>
      <c r="K10" s="116">
        <v>500000</v>
      </c>
      <c r="M10" s="128">
        <v>2</v>
      </c>
      <c r="N10" s="107">
        <v>1</v>
      </c>
    </row>
    <row r="11" spans="1:14" ht="21" x14ac:dyDescent="0.25">
      <c r="A11" s="132" t="s">
        <v>43</v>
      </c>
      <c r="B11" s="5">
        <v>26</v>
      </c>
      <c r="C11" s="139">
        <v>7</v>
      </c>
      <c r="D11" s="5">
        <v>17</v>
      </c>
      <c r="E11" s="219" t="s">
        <v>38</v>
      </c>
      <c r="F11" s="220"/>
      <c r="G11" s="220"/>
      <c r="H11" s="221"/>
      <c r="I11" s="65"/>
      <c r="J11" s="115">
        <v>50000</v>
      </c>
      <c r="K11" s="116">
        <v>1250000</v>
      </c>
      <c r="M11" s="128">
        <v>5</v>
      </c>
      <c r="N11" s="107">
        <v>1</v>
      </c>
    </row>
    <row r="12" spans="1:14" ht="21" x14ac:dyDescent="0.25">
      <c r="A12" s="132" t="s">
        <v>17</v>
      </c>
      <c r="B12" s="5">
        <v>25</v>
      </c>
      <c r="C12" s="139">
        <v>8</v>
      </c>
      <c r="D12" s="5">
        <v>36</v>
      </c>
      <c r="E12" s="214" t="s">
        <v>38</v>
      </c>
      <c r="F12" s="214"/>
      <c r="G12" s="214"/>
      <c r="H12" s="215"/>
      <c r="I12" s="65"/>
      <c r="J12" s="115">
        <v>50000</v>
      </c>
      <c r="K12" s="116">
        <v>500000</v>
      </c>
      <c r="M12" s="128">
        <v>2</v>
      </c>
      <c r="N12" s="107">
        <v>1</v>
      </c>
    </row>
    <row r="13" spans="1:14" ht="21" x14ac:dyDescent="0.25">
      <c r="A13" s="132" t="s">
        <v>18</v>
      </c>
      <c r="B13" s="5">
        <v>25</v>
      </c>
      <c r="C13" s="139">
        <v>9</v>
      </c>
      <c r="D13" s="5">
        <v>30</v>
      </c>
      <c r="E13" s="214" t="s">
        <v>38</v>
      </c>
      <c r="F13" s="222"/>
      <c r="G13" s="222"/>
      <c r="H13" s="223"/>
      <c r="I13" s="65"/>
      <c r="J13" s="115">
        <v>50000</v>
      </c>
      <c r="K13" s="116">
        <v>500000</v>
      </c>
      <c r="M13" s="128">
        <v>2</v>
      </c>
      <c r="N13" s="107">
        <v>1</v>
      </c>
    </row>
    <row r="14" spans="1:14" ht="21" x14ac:dyDescent="0.25">
      <c r="A14" s="132" t="s">
        <v>16</v>
      </c>
      <c r="B14" s="5">
        <v>22</v>
      </c>
      <c r="C14" s="139">
        <v>10</v>
      </c>
      <c r="D14" s="5">
        <v>37</v>
      </c>
      <c r="E14" s="224" t="s">
        <v>38</v>
      </c>
      <c r="F14" s="225"/>
      <c r="G14" s="225"/>
      <c r="H14" s="226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40</v>
      </c>
      <c r="B15" s="5">
        <v>27</v>
      </c>
      <c r="C15" s="139">
        <v>11</v>
      </c>
      <c r="D15" s="5">
        <v>34</v>
      </c>
      <c r="E15" s="212" t="s">
        <v>38</v>
      </c>
      <c r="F15" s="212"/>
      <c r="G15" s="212"/>
      <c r="H15" s="213"/>
      <c r="I15" s="65"/>
      <c r="J15" s="115">
        <v>50000</v>
      </c>
      <c r="K15" s="116">
        <v>500000</v>
      </c>
      <c r="M15" s="128">
        <v>2</v>
      </c>
      <c r="N15" s="107">
        <v>1</v>
      </c>
    </row>
    <row r="16" spans="1:14" ht="21" x14ac:dyDescent="0.25">
      <c r="A16" s="132" t="s">
        <v>86</v>
      </c>
      <c r="B16" s="5">
        <v>0</v>
      </c>
      <c r="C16" s="139">
        <v>12</v>
      </c>
      <c r="D16" s="5">
        <v>28</v>
      </c>
      <c r="E16" s="212" t="s">
        <v>38</v>
      </c>
      <c r="F16" s="212"/>
      <c r="G16" s="212"/>
      <c r="H16" s="213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24</v>
      </c>
      <c r="B17" s="5">
        <v>26</v>
      </c>
      <c r="C17" s="139">
        <v>13</v>
      </c>
      <c r="D17" s="5">
        <v>32</v>
      </c>
      <c r="E17" s="214" t="s">
        <v>38</v>
      </c>
      <c r="F17" s="222"/>
      <c r="G17" s="222"/>
      <c r="H17" s="223"/>
      <c r="I17" s="65"/>
      <c r="J17" s="115">
        <v>50000</v>
      </c>
      <c r="K17" s="116">
        <v>1250000</v>
      </c>
      <c r="M17" s="128">
        <v>5</v>
      </c>
      <c r="N17" s="107">
        <v>1</v>
      </c>
    </row>
    <row r="18" spans="1:15" ht="21" x14ac:dyDescent="0.25">
      <c r="A18" s="71" t="s">
        <v>21</v>
      </c>
      <c r="B18" s="5">
        <v>27</v>
      </c>
      <c r="C18" s="139">
        <v>14</v>
      </c>
      <c r="D18" s="5">
        <v>33</v>
      </c>
      <c r="E18" s="212" t="s">
        <v>38</v>
      </c>
      <c r="F18" s="212"/>
      <c r="G18" s="212"/>
      <c r="H18" s="213"/>
      <c r="I18" s="65"/>
      <c r="J18" s="115">
        <v>50000</v>
      </c>
      <c r="K18" s="116">
        <v>500000</v>
      </c>
      <c r="M18" s="128">
        <v>2</v>
      </c>
      <c r="N18" s="107">
        <v>1</v>
      </c>
    </row>
    <row r="19" spans="1:15" ht="21" x14ac:dyDescent="0.25">
      <c r="A19" s="132" t="s">
        <v>12</v>
      </c>
      <c r="B19" s="5">
        <v>28</v>
      </c>
      <c r="C19" s="139">
        <v>15</v>
      </c>
      <c r="D19" s="5">
        <v>26</v>
      </c>
      <c r="E19" s="214" t="s">
        <v>88</v>
      </c>
      <c r="F19" s="214"/>
      <c r="G19" s="214"/>
      <c r="H19" s="215"/>
      <c r="I19" s="65"/>
      <c r="J19" s="115">
        <v>50000</v>
      </c>
      <c r="K19" s="116">
        <v>500000</v>
      </c>
      <c r="M19" s="128">
        <v>2</v>
      </c>
      <c r="N19" s="107">
        <v>1</v>
      </c>
    </row>
    <row r="20" spans="1:15" ht="21" x14ac:dyDescent="0.25">
      <c r="A20" s="132"/>
      <c r="B20" s="5"/>
      <c r="C20" s="139">
        <v>16</v>
      </c>
      <c r="D20" s="5">
        <v>41</v>
      </c>
      <c r="E20" s="214" t="s">
        <v>38</v>
      </c>
      <c r="F20" s="214"/>
      <c r="G20" s="214"/>
      <c r="H20" s="215"/>
      <c r="I20" s="65"/>
      <c r="J20" s="61"/>
      <c r="K20" s="116"/>
      <c r="M20" s="128"/>
      <c r="N20" s="107">
        <v>0</v>
      </c>
    </row>
    <row r="21" spans="1:15" ht="21.75" thickBot="1" x14ac:dyDescent="0.3">
      <c r="A21" s="95"/>
      <c r="B21" s="109"/>
      <c r="C21" s="140">
        <v>17</v>
      </c>
      <c r="D21" s="51">
        <v>29</v>
      </c>
      <c r="E21" s="229" t="s">
        <v>12</v>
      </c>
      <c r="F21" s="229"/>
      <c r="G21" s="229"/>
      <c r="H21" s="230"/>
      <c r="I21" s="65"/>
      <c r="J21" s="4"/>
      <c r="K21" s="116"/>
      <c r="M21" s="128"/>
      <c r="N21" s="107">
        <f>SUM(D5:D33)</f>
        <v>825</v>
      </c>
      <c r="O21" s="110"/>
    </row>
    <row r="22" spans="1:15" ht="21.75" thickTop="1" x14ac:dyDescent="0.25">
      <c r="A22" s="94"/>
      <c r="B22" s="111"/>
      <c r="C22" s="141">
        <v>18</v>
      </c>
      <c r="D22" s="22">
        <v>28</v>
      </c>
      <c r="E22" s="231" t="s">
        <v>15</v>
      </c>
      <c r="F22" s="232"/>
      <c r="G22" s="232"/>
      <c r="H22" s="233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85"/>
      <c r="B23" s="112"/>
      <c r="C23" s="139">
        <v>19</v>
      </c>
      <c r="D23" s="5">
        <v>28</v>
      </c>
      <c r="E23" s="224" t="s">
        <v>15</v>
      </c>
      <c r="F23" s="225"/>
      <c r="G23" s="225"/>
      <c r="H23" s="226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12"/>
      <c r="C24" s="139">
        <v>20</v>
      </c>
      <c r="D24" s="5">
        <v>27</v>
      </c>
      <c r="E24" s="219" t="s">
        <v>89</v>
      </c>
      <c r="F24" s="220"/>
      <c r="G24" s="220"/>
      <c r="H24" s="221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85"/>
      <c r="B25" s="112"/>
      <c r="C25" s="139">
        <v>21</v>
      </c>
      <c r="D25" s="5">
        <v>26</v>
      </c>
      <c r="E25" s="214" t="s">
        <v>88</v>
      </c>
      <c r="F25" s="214"/>
      <c r="G25" s="214"/>
      <c r="H25" s="215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12"/>
      <c r="C26" s="139">
        <v>22</v>
      </c>
      <c r="D26" s="5">
        <v>23</v>
      </c>
      <c r="E26" s="212" t="s">
        <v>38</v>
      </c>
      <c r="F26" s="212"/>
      <c r="G26" s="212"/>
      <c r="H26" s="213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12"/>
      <c r="C27" s="139">
        <v>23</v>
      </c>
      <c r="D27" s="5">
        <v>21</v>
      </c>
      <c r="E27" s="224" t="s">
        <v>38</v>
      </c>
      <c r="F27" s="227"/>
      <c r="G27" s="227"/>
      <c r="H27" s="228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12"/>
      <c r="C28" s="139">
        <v>24</v>
      </c>
      <c r="D28" s="5">
        <v>31</v>
      </c>
      <c r="E28" s="224" t="s">
        <v>38</v>
      </c>
      <c r="F28" s="227"/>
      <c r="G28" s="227"/>
      <c r="H28" s="228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12"/>
      <c r="C29" s="139">
        <v>25</v>
      </c>
      <c r="D29" s="5">
        <v>26</v>
      </c>
      <c r="E29" s="214" t="s">
        <v>88</v>
      </c>
      <c r="F29" s="214"/>
      <c r="G29" s="214"/>
      <c r="H29" s="215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12"/>
      <c r="C30" s="139">
        <v>26</v>
      </c>
      <c r="D30" s="5">
        <v>26</v>
      </c>
      <c r="E30" s="214" t="s">
        <v>88</v>
      </c>
      <c r="F30" s="214"/>
      <c r="G30" s="214"/>
      <c r="H30" s="215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12"/>
      <c r="C31" s="139">
        <v>27</v>
      </c>
      <c r="D31" s="5">
        <v>26</v>
      </c>
      <c r="E31" s="214" t="s">
        <v>88</v>
      </c>
      <c r="F31" s="214"/>
      <c r="G31" s="214"/>
      <c r="H31" s="215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12"/>
      <c r="C32" s="139">
        <v>28</v>
      </c>
      <c r="D32" s="5">
        <v>29</v>
      </c>
      <c r="E32" s="224" t="s">
        <v>38</v>
      </c>
      <c r="F32" s="227"/>
      <c r="G32" s="227"/>
      <c r="H32" s="228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12"/>
      <c r="C33" s="139">
        <v>29</v>
      </c>
      <c r="D33" s="5">
        <v>33</v>
      </c>
      <c r="E33" s="219" t="s">
        <v>38</v>
      </c>
      <c r="F33" s="220"/>
      <c r="G33" s="220"/>
      <c r="H33" s="221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12"/>
      <c r="C34" s="139">
        <v>30</v>
      </c>
      <c r="D34" s="5">
        <v>17</v>
      </c>
      <c r="E34" s="224" t="s">
        <v>38</v>
      </c>
      <c r="F34" s="227"/>
      <c r="G34" s="227"/>
      <c r="H34" s="228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12"/>
      <c r="C35" s="139">
        <v>31</v>
      </c>
      <c r="D35" s="5">
        <v>28</v>
      </c>
      <c r="E35" s="224" t="s">
        <v>90</v>
      </c>
      <c r="F35" s="227"/>
      <c r="G35" s="227"/>
      <c r="H35" s="228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12"/>
      <c r="C36" s="139">
        <v>32</v>
      </c>
      <c r="D36" s="5">
        <v>41</v>
      </c>
      <c r="E36" s="214" t="s">
        <v>38</v>
      </c>
      <c r="F36" s="214"/>
      <c r="G36" s="214"/>
      <c r="H36" s="215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12"/>
      <c r="C37" s="139">
        <v>33</v>
      </c>
      <c r="D37" s="5">
        <v>32</v>
      </c>
      <c r="E37" s="224" t="s">
        <v>38</v>
      </c>
      <c r="F37" s="227"/>
      <c r="G37" s="227"/>
      <c r="H37" s="228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08"/>
      <c r="C38" s="139">
        <v>34</v>
      </c>
      <c r="D38" s="23">
        <v>27</v>
      </c>
      <c r="E38" s="219" t="s">
        <v>89</v>
      </c>
      <c r="F38" s="220"/>
      <c r="G38" s="220"/>
      <c r="H38" s="221"/>
      <c r="I38" s="65"/>
      <c r="J38" s="6"/>
      <c r="K38" s="125"/>
      <c r="M38" s="129"/>
      <c r="N38" s="107">
        <f>SUM(D22:D38)</f>
        <v>469</v>
      </c>
      <c r="O38" s="107"/>
    </row>
    <row r="39" spans="1:15" ht="6" customHeight="1" thickBot="1" x14ac:dyDescent="0.3">
      <c r="A39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SUM(B5:B39)/34</f>
        <v>10.588235294117647</v>
      </c>
      <c r="C40" s="137" t="s">
        <v>71</v>
      </c>
      <c r="D40" s="138">
        <f>SUM(D5:D38)/34</f>
        <v>28.529411764705884</v>
      </c>
      <c r="E40" s="234" t="s">
        <v>91</v>
      </c>
      <c r="F40" s="235"/>
      <c r="G40" s="235"/>
      <c r="H40" s="236"/>
      <c r="I40" s="66"/>
      <c r="J40" s="123">
        <f>SUM(J5:J39)</f>
        <v>750000</v>
      </c>
      <c r="K40" s="127">
        <f>SUM(K5:K38)</f>
        <v>8000000</v>
      </c>
      <c r="M40" s="131">
        <f>SUM(M5:M38)</f>
        <v>32</v>
      </c>
      <c r="N40" s="107">
        <f>SUM(N5:N39)</f>
        <v>1309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J42" s="113"/>
      <c r="K42" s="114"/>
    </row>
    <row r="44" spans="1:15" x14ac:dyDescent="0.25">
      <c r="J44" s="113"/>
      <c r="K44" s="114"/>
    </row>
  </sheetData>
  <sheetProtection algorithmName="SHA-512" hashValue="e3qRab76+MN/vR5vzEMmMOCp2J+CLLjTLJBhVugrlKRwUKBnMVnYfXFnVbkVDXq/DkB0c2tfyRUFZFjaDm2u2w==" saltValue="egoVkzIv3sJEPcTiXEuMKw==" spinCount="100000" sheet="1" objects="1" scenarios="1"/>
  <sortState xmlns:xlrd2="http://schemas.microsoft.com/office/spreadsheetml/2017/richdata2" ref="A5:A19">
    <sortCondition ref="A5:A19"/>
  </sortState>
  <mergeCells count="40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J1:K1"/>
    <mergeCell ref="C2:H2"/>
    <mergeCell ref="E3:H3"/>
    <mergeCell ref="A1:H1"/>
    <mergeCell ref="E15:H15"/>
    <mergeCell ref="C4:K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TW 2023</vt:lpstr>
      <vt:lpstr>TW 2024</vt:lpstr>
      <vt:lpstr>'TW 1617'!Druckbereich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Gerhard Bielstein</cp:lastModifiedBy>
  <cp:revision/>
  <dcterms:created xsi:type="dcterms:W3CDTF">2015-08-14T21:31:49Z</dcterms:created>
  <dcterms:modified xsi:type="dcterms:W3CDTF">2023-11-26T18:41:16Z</dcterms:modified>
  <cp:category/>
  <cp:contentStatus/>
</cp:coreProperties>
</file>