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87571e6f77b092d2/Desktop/HP/"/>
    </mc:Choice>
  </mc:AlternateContent>
  <xr:revisionPtr revIDLastSave="93" documentId="8_{CECE297D-B0E4-47BA-B2FD-293694F0E838}" xr6:coauthVersionLast="47" xr6:coauthVersionMax="47" xr10:uidLastSave="{8310C862-270A-4D5A-9208-0FAED0B926B3}"/>
  <bookViews>
    <workbookView xWindow="-120" yWindow="-120" windowWidth="24240" windowHeight="13020" firstSheet="8" activeTab="8" xr2:uid="{00000000-000D-0000-FFFF-FFFF00000000}"/>
  </bookViews>
  <sheets>
    <sheet name="TW 1617" sheetId="1" r:id="rId1"/>
    <sheet name="STATISTIK 1617" sheetId="4" r:id="rId2"/>
    <sheet name="TW 1718" sheetId="3" r:id="rId3"/>
    <sheet name="STATISTIK1718" sheetId="2" r:id="rId4"/>
    <sheet name="TW 1819" sheetId="5" r:id="rId5"/>
    <sheet name="TW 19  20" sheetId="7" r:id="rId6"/>
    <sheet name="TW 2021" sheetId="8" r:id="rId7"/>
    <sheet name="TW 2022" sheetId="9" r:id="rId8"/>
    <sheet name="TW 2023" sheetId="10" r:id="rId9"/>
  </sheets>
  <definedNames>
    <definedName name="_xlnm.Print_Area" localSheetId="0">'TW 1617'!$A$1:$K$40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40" i="10" l="1"/>
  <c r="K40" i="10"/>
  <c r="J40" i="10"/>
  <c r="D40" i="10"/>
  <c r="B40" i="10"/>
  <c r="N38" i="10"/>
  <c r="N21" i="10"/>
  <c r="N40" i="10" s="1"/>
  <c r="M1" i="10"/>
  <c r="J1" i="10"/>
  <c r="K40" i="9"/>
  <c r="N21" i="9"/>
  <c r="M40" i="9"/>
  <c r="D40" i="9"/>
  <c r="B40" i="9"/>
  <c r="N38" i="9"/>
  <c r="M1" i="9"/>
  <c r="J1" i="9"/>
  <c r="B40" i="8"/>
  <c r="K44" i="8"/>
  <c r="M40" i="8"/>
  <c r="K40" i="8"/>
  <c r="D40" i="8"/>
  <c r="N38" i="8"/>
  <c r="N21" i="8"/>
  <c r="M1" i="8"/>
  <c r="J1" i="8"/>
  <c r="N40" i="9" l="1"/>
  <c r="N40" i="8"/>
  <c r="M1" i="7"/>
  <c r="B40" i="7" l="1"/>
  <c r="K44" i="7" l="1"/>
  <c r="M40" i="7" l="1"/>
  <c r="K40" i="7"/>
  <c r="D40" i="7"/>
  <c r="N38" i="7"/>
  <c r="N21" i="7"/>
  <c r="J1" i="7"/>
  <c r="N40" i="7" l="1"/>
  <c r="K40" i="5" l="1"/>
  <c r="E40" i="5" s="1"/>
  <c r="I40" i="5"/>
  <c r="B40" i="5"/>
  <c r="L38" i="5"/>
  <c r="L21" i="5"/>
  <c r="H1" i="5"/>
  <c r="X36" i="4"/>
  <c r="X35" i="4"/>
  <c r="X34" i="4"/>
  <c r="X33" i="4"/>
  <c r="X32" i="4"/>
  <c r="X31" i="4"/>
  <c r="X30" i="4"/>
  <c r="X29" i="4"/>
  <c r="X28" i="4"/>
  <c r="X27" i="4"/>
  <c r="X26" i="4"/>
  <c r="X25" i="4"/>
  <c r="X24" i="4"/>
  <c r="X23" i="4"/>
  <c r="X22" i="4"/>
  <c r="X20" i="4"/>
  <c r="B15" i="4"/>
  <c r="K40" i="3"/>
  <c r="E40" i="3" s="1"/>
  <c r="I40" i="3"/>
  <c r="B40" i="3"/>
  <c r="L38" i="3"/>
  <c r="A6" i="2" s="1"/>
  <c r="A7" i="2" s="1"/>
  <c r="L21" i="3"/>
  <c r="H1" i="3"/>
  <c r="I40" i="1"/>
  <c r="L38" i="1"/>
  <c r="L21" i="1"/>
  <c r="A3" i="4" s="1"/>
  <c r="A4" i="4" s="1"/>
  <c r="K40" i="1"/>
  <c r="E40" i="1" s="1"/>
  <c r="B15" i="2"/>
  <c r="X36" i="2"/>
  <c r="X35" i="2"/>
  <c r="X34" i="2"/>
  <c r="X33" i="2"/>
  <c r="X32" i="2"/>
  <c r="X31" i="2"/>
  <c r="X30" i="2"/>
  <c r="X29" i="2"/>
  <c r="X28" i="2"/>
  <c r="X27" i="2"/>
  <c r="X26" i="2"/>
  <c r="X25" i="2"/>
  <c r="X24" i="2"/>
  <c r="X23" i="2"/>
  <c r="X22" i="2"/>
  <c r="X20" i="2"/>
  <c r="H1" i="1"/>
  <c r="M38" i="1" l="1"/>
  <c r="A9" i="4"/>
  <c r="A10" i="4" s="1"/>
  <c r="A6" i="4"/>
  <c r="A7" i="4" s="1"/>
  <c r="M38" i="5"/>
  <c r="L40" i="5"/>
  <c r="M38" i="3"/>
  <c r="A9" i="2"/>
  <c r="A10" i="2" s="1"/>
  <c r="A3" i="2"/>
  <c r="A4" i="2" s="1"/>
  <c r="L40" i="3"/>
  <c r="L40" i="1"/>
  <c r="B40" i="1"/>
</calcChain>
</file>

<file path=xl/sharedStrings.xml><?xml version="1.0" encoding="utf-8"?>
<sst xmlns="http://schemas.openxmlformats.org/spreadsheetml/2006/main" count="461" uniqueCount="90">
  <si>
    <r>
      <t xml:space="preserve">TORWETTE   Saison    </t>
    </r>
    <r>
      <rPr>
        <b/>
        <sz val="20"/>
        <color rgb="FFFF0000"/>
        <rFont val="Calibri"/>
        <family val="2"/>
        <scheme val="minor"/>
      </rPr>
      <t>16 / 17</t>
    </r>
  </si>
  <si>
    <t>Spieltag</t>
  </si>
  <si>
    <t>Tore</t>
  </si>
  <si>
    <t>Gewinner</t>
  </si>
  <si>
    <t>Gewinne</t>
  </si>
  <si>
    <t>Siege</t>
  </si>
  <si>
    <t>Claudia,Erwin,Jessica,Karin,Manni,Pitti,Tüte, K-Dieter</t>
  </si>
  <si>
    <t>Claudia</t>
  </si>
  <si>
    <t>Hans</t>
  </si>
  <si>
    <t>DerKaiser</t>
  </si>
  <si>
    <t>Kein Treffer</t>
  </si>
  <si>
    <t>Erhard</t>
  </si>
  <si>
    <t>Zündapp</t>
  </si>
  <si>
    <t>Erwin</t>
  </si>
  <si>
    <t>Gerlinde, Erhard, DerKaiser,Silencer</t>
  </si>
  <si>
    <t>Gerlinde</t>
  </si>
  <si>
    <t>Marco</t>
  </si>
  <si>
    <t>Jessica</t>
  </si>
  <si>
    <t>Karin</t>
  </si>
  <si>
    <t>K-Dieter</t>
  </si>
  <si>
    <t>Manni</t>
  </si>
  <si>
    <t>Sophia</t>
  </si>
  <si>
    <t>Sternli,Tuete,Zündap,Claudia,Erwin,Gerlinde,Jessica,Pitti,K-Dieter,Karin,Manni</t>
  </si>
  <si>
    <t>Pitti</t>
  </si>
  <si>
    <t>Silencer</t>
  </si>
  <si>
    <t>Sternli</t>
  </si>
  <si>
    <t>Tüte</t>
  </si>
  <si>
    <t>Bubisosft</t>
  </si>
  <si>
    <t>Sophia, Bubisoft</t>
  </si>
  <si>
    <t>Tore gesamt</t>
  </si>
  <si>
    <t>GEWINNER</t>
  </si>
  <si>
    <t>ges. Ausschüttung</t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</si>
  <si>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 Hinrunde</t>
    </r>
  </si>
  <si>
    <t>Durchschnitt pro Spieltag</t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</si>
  <si>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Rückrunde</t>
    </r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</si>
  <si>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der Saison 16 17</t>
    </r>
  </si>
  <si>
    <t>Stand</t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</si>
  <si>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17 / 18</t>
    </r>
  </si>
  <si>
    <t>Keiner</t>
  </si>
  <si>
    <t>Tuete</t>
  </si>
  <si>
    <t>Michael</t>
  </si>
  <si>
    <t>Benno, Hans, Jessica, Karin</t>
  </si>
  <si>
    <t>Juppi</t>
  </si>
  <si>
    <t>Janina</t>
  </si>
  <si>
    <t>Benno</t>
  </si>
  <si>
    <t>BubiSoft</t>
  </si>
  <si>
    <t>Janina, Silencer, Michael, Sophia</t>
  </si>
  <si>
    <t xml:space="preserve">Erwin </t>
  </si>
  <si>
    <t>Klausdieter</t>
  </si>
  <si>
    <t>Juppi, Marco</t>
  </si>
  <si>
    <t>Sternli111</t>
  </si>
  <si>
    <t>Zündap</t>
  </si>
  <si>
    <t>BubiSoft, Erwin, Klausdieter, Sternli111, Zündap</t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</si>
  <si>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der Saison 17 18</t>
    </r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</si>
  <si>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18 / 19</t>
    </r>
  </si>
  <si>
    <t>Jessica, Marco</t>
  </si>
  <si>
    <t>Gerlinde, Michael</t>
  </si>
  <si>
    <t>Gerlinde, Jessica, Marco</t>
  </si>
  <si>
    <t>Erhard, Silencer</t>
  </si>
  <si>
    <t>TIPPER</t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</si>
  <si>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19 / 20</t>
    </r>
  </si>
  <si>
    <t>Name</t>
  </si>
  <si>
    <t>Zahl soll</t>
  </si>
  <si>
    <t>Zahl ist</t>
  </si>
  <si>
    <t>Gewinner + Gewinne</t>
  </si>
  <si>
    <t>Glatze</t>
  </si>
  <si>
    <t>Michael, Silencer</t>
  </si>
  <si>
    <t xml:space="preserve">Marco </t>
  </si>
  <si>
    <t>Benno, Janina, Jessica</t>
  </si>
  <si>
    <t>Hans, Marco</t>
  </si>
  <si>
    <t>Tore soll</t>
  </si>
  <si>
    <t>Tore ist</t>
  </si>
  <si>
    <t>ges. Einsatz</t>
  </si>
  <si>
    <t>ges. Auszahlung</t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</si>
  <si>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20 / 21</t>
    </r>
  </si>
  <si>
    <t>Kanie, Erhard</t>
  </si>
  <si>
    <t>Kanie</t>
  </si>
  <si>
    <t>Sopiha, Glatze</t>
  </si>
  <si>
    <t>Erwin, Janina</t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</si>
  <si>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21 / 22</t>
    </r>
  </si>
  <si>
    <t>Gerlinde Karin Michael</t>
  </si>
  <si>
    <t>Der Kaiser</t>
  </si>
  <si>
    <t>Hans Erhard</t>
  </si>
  <si>
    <t>Jessica Silencer</t>
  </si>
  <si>
    <t>Einsatz</t>
  </si>
  <si>
    <r>
      <t xml:space="preserve">TORWETTE   Saison    </t>
    </r>
    <r>
      <rPr>
        <sz val="20"/>
        <color rgb="FFFF0000"/>
        <rFont val="Calibri"/>
        <family val="2"/>
        <scheme val="minor"/>
      </rPr>
      <t>22 / 23</t>
    </r>
  </si>
  <si>
    <t>Richi</t>
  </si>
  <si>
    <t>Benno, Glatze, Hans, Jessica, Karin</t>
  </si>
  <si>
    <t>Jannina, Silencer</t>
  </si>
  <si>
    <t>Erhard, Michael, Sophia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</si>
</sst>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h:mm;@"/>
  </numFmts>
  <fonts count="29" x14ac:knownFonts="1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opperplate Gothic Light"/>
      <family val="2"/>
    </font>
    <font>
      <b/>
      <sz val="11"/>
      <color rgb="FFFF0000"/>
      <name val="Calibri"/>
      <family val="2"/>
      <scheme val="minor"/>
    </font>
    <font>
      <b/>
      <sz val="11"/>
      <name val="Copperplate Gothic Light"/>
      <family val="2"/>
    </font>
    <font>
      <sz val="11"/>
      <color theme="0"/>
      <name val="Calibri"/>
      <family val="2"/>
      <scheme val="minor"/>
    </font>
    <font>
      <b/>
      <sz val="16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6"/>
      <color rgb="FF00B050"/>
      <name val="Calibri"/>
      <family val="2"/>
      <scheme val="minor"/>
    </font>
    <font>
      <sz val="18"/>
      <color theme="1"/>
      <name val="Calibri"/>
      <family val="2"/>
      <scheme val="minor"/>
    </font>
    <font>
      <sz val="20"/>
      <color rgb="FFFF0000"/>
      <name val="Calibri"/>
      <family val="2"/>
      <scheme val="minor"/>
    </font>
    <font>
      <sz val="18"/>
      <color rgb="FFFF000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6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6"/>
      <color rgb="FFFF0000"/>
      <name val="Calibri"/>
      <family val="2"/>
      <scheme val="minor"/>
    </font>
    <font>
      <sz val="16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4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4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rgb="FFFF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rgb="FFFF000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rgb="FFFF0000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230">
    <xf numFmtId="0" fontId="0" fillId="0" borderId="0" xfId="0"/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/>
    </xf>
    <xf numFmtId="3" fontId="3" fillId="0" borderId="14" xfId="0" applyNumberFormat="1" applyFont="1" applyBorder="1" applyAlignment="1">
      <alignment horizontal="center" vertical="center"/>
    </xf>
    <xf numFmtId="3" fontId="3" fillId="0" borderId="6" xfId="0" applyNumberFormat="1" applyFont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4" fillId="2" borderId="20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1" fillId="2" borderId="0" xfId="0" applyFont="1" applyFill="1"/>
    <xf numFmtId="0" fontId="3" fillId="0" borderId="2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2" borderId="20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1" fillId="3" borderId="0" xfId="0" applyFont="1" applyFill="1"/>
    <xf numFmtId="0" fontId="0" fillId="3" borderId="0" xfId="0" applyFill="1"/>
    <xf numFmtId="0" fontId="2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/>
    </xf>
    <xf numFmtId="3" fontId="0" fillId="3" borderId="0" xfId="0" applyNumberFormat="1" applyFill="1"/>
    <xf numFmtId="0" fontId="3" fillId="0" borderId="3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/>
    <xf numFmtId="0" fontId="3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/>
    <xf numFmtId="14" fontId="10" fillId="0" borderId="0" xfId="0" applyNumberFormat="1" applyFont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0" fontId="12" fillId="0" borderId="0" xfId="0" applyFont="1"/>
    <xf numFmtId="3" fontId="12" fillId="0" borderId="0" xfId="0" applyNumberFormat="1" applyFont="1"/>
    <xf numFmtId="3" fontId="3" fillId="0" borderId="0" xfId="0" applyNumberFormat="1" applyFont="1" applyAlignment="1">
      <alignment horizontal="center" vertical="center"/>
    </xf>
    <xf numFmtId="0" fontId="3" fillId="5" borderId="9" xfId="0" applyFont="1" applyFill="1" applyBorder="1" applyAlignment="1">
      <alignment horizontal="center" vertical="center"/>
    </xf>
    <xf numFmtId="0" fontId="3" fillId="5" borderId="29" xfId="0" applyFont="1" applyFill="1" applyBorder="1" applyAlignment="1">
      <alignment horizontal="center" vertical="center"/>
    </xf>
    <xf numFmtId="3" fontId="3" fillId="5" borderId="24" xfId="0" applyNumberFormat="1" applyFont="1" applyFill="1" applyBorder="1" applyAlignment="1">
      <alignment horizontal="center" vertical="center"/>
    </xf>
    <xf numFmtId="0" fontId="3" fillId="5" borderId="24" xfId="0" applyFont="1" applyFill="1" applyBorder="1" applyAlignment="1">
      <alignment horizontal="center" vertical="center"/>
    </xf>
    <xf numFmtId="3" fontId="3" fillId="5" borderId="9" xfId="0" applyNumberFormat="1" applyFont="1" applyFill="1" applyBorder="1" applyAlignment="1">
      <alignment horizontal="center" vertical="center"/>
    </xf>
    <xf numFmtId="0" fontId="3" fillId="5" borderId="28" xfId="0" applyFont="1" applyFill="1" applyBorder="1" applyAlignment="1">
      <alignment horizontal="center" vertical="center"/>
    </xf>
    <xf numFmtId="0" fontId="5" fillId="2" borderId="34" xfId="0" applyFont="1" applyFill="1" applyBorder="1" applyAlignment="1">
      <alignment horizontal="center" vertical="center"/>
    </xf>
    <xf numFmtId="1" fontId="5" fillId="0" borderId="35" xfId="0" applyNumberFormat="1" applyFont="1" applyBorder="1" applyAlignment="1">
      <alignment horizontal="center" vertical="center"/>
    </xf>
    <xf numFmtId="0" fontId="5" fillId="4" borderId="21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0" fillId="5" borderId="0" xfId="0" applyFill="1"/>
    <xf numFmtId="0" fontId="3" fillId="0" borderId="24" xfId="0" applyFont="1" applyBorder="1" applyAlignment="1">
      <alignment horizontal="center" vertical="center"/>
    </xf>
    <xf numFmtId="3" fontId="3" fillId="5" borderId="11" xfId="0" applyNumberFormat="1" applyFont="1" applyFill="1" applyBorder="1" applyAlignment="1">
      <alignment horizontal="right" vertical="center"/>
    </xf>
    <xf numFmtId="3" fontId="3" fillId="0" borderId="11" xfId="0" applyNumberFormat="1" applyFont="1" applyBorder="1" applyAlignment="1">
      <alignment horizontal="right" vertical="center"/>
    </xf>
    <xf numFmtId="3" fontId="3" fillId="0" borderId="23" xfId="0" applyNumberFormat="1" applyFont="1" applyBorder="1" applyAlignment="1">
      <alignment horizontal="right" vertical="center"/>
    </xf>
    <xf numFmtId="0" fontId="5" fillId="4" borderId="12" xfId="0" applyFont="1" applyFill="1" applyBorder="1" applyAlignment="1">
      <alignment horizontal="center" vertical="center"/>
    </xf>
    <xf numFmtId="3" fontId="3" fillId="0" borderId="24" xfId="0" applyNumberFormat="1" applyFont="1" applyBorder="1" applyAlignment="1">
      <alignment horizontal="center" vertical="center"/>
    </xf>
    <xf numFmtId="3" fontId="3" fillId="0" borderId="9" xfId="0" applyNumberFormat="1" applyFont="1" applyBorder="1" applyAlignment="1">
      <alignment horizontal="center" vertical="center"/>
    </xf>
    <xf numFmtId="0" fontId="1" fillId="0" borderId="0" xfId="0" applyFont="1"/>
    <xf numFmtId="0" fontId="4" fillId="0" borderId="2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6" fillId="0" borderId="20" xfId="0" applyFont="1" applyBorder="1" applyAlignment="1">
      <alignment horizontal="center"/>
    </xf>
    <xf numFmtId="0" fontId="13" fillId="0" borderId="10" xfId="0" applyFont="1" applyBorder="1" applyAlignment="1">
      <alignment horizontal="center" vertical="center"/>
    </xf>
    <xf numFmtId="3" fontId="3" fillId="0" borderId="2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3" fontId="0" fillId="0" borderId="0" xfId="0" applyNumberFormat="1"/>
    <xf numFmtId="0" fontId="13" fillId="0" borderId="2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3" fontId="3" fillId="0" borderId="39" xfId="0" applyNumberFormat="1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13" fillId="2" borderId="34" xfId="0" applyFont="1" applyFill="1" applyBorder="1" applyAlignment="1">
      <alignment horizontal="center" vertical="center"/>
    </xf>
    <xf numFmtId="3" fontId="3" fillId="0" borderId="38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4" borderId="40" xfId="0" applyFont="1" applyFill="1" applyBorder="1" applyAlignment="1">
      <alignment horizontal="center" vertical="center"/>
    </xf>
    <xf numFmtId="0" fontId="0" fillId="0" borderId="43" xfId="0" applyBorder="1"/>
    <xf numFmtId="0" fontId="0" fillId="0" borderId="10" xfId="0" applyBorder="1" applyAlignment="1">
      <alignment horizontal="center" vertical="center"/>
    </xf>
    <xf numFmtId="0" fontId="0" fillId="0" borderId="10" xfId="0" applyBorder="1"/>
    <xf numFmtId="0" fontId="13" fillId="2" borderId="10" xfId="0" applyFont="1" applyFill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3" fontId="15" fillId="0" borderId="1" xfId="0" applyNumberFormat="1" applyFont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13" fillId="2" borderId="35" xfId="0" applyFont="1" applyFill="1" applyBorder="1" applyAlignment="1">
      <alignment horizontal="center" vertical="center"/>
    </xf>
    <xf numFmtId="0" fontId="5" fillId="4" borderId="41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165" fontId="16" fillId="0" borderId="27" xfId="0" applyNumberFormat="1" applyFont="1" applyBorder="1" applyAlignment="1">
      <alignment horizontal="center" vertical="center"/>
    </xf>
    <xf numFmtId="0" fontId="5" fillId="6" borderId="40" xfId="0" applyFont="1" applyFill="1" applyBorder="1" applyAlignment="1">
      <alignment horizontal="center" vertical="center"/>
    </xf>
    <xf numFmtId="0" fontId="5" fillId="5" borderId="42" xfId="0" applyFont="1" applyFill="1" applyBorder="1" applyAlignment="1">
      <alignment horizontal="center" vertical="center"/>
    </xf>
    <xf numFmtId="0" fontId="13" fillId="7" borderId="10" xfId="0" applyFont="1" applyFill="1" applyBorder="1" applyAlignment="1">
      <alignment horizontal="center" vertical="center"/>
    </xf>
    <xf numFmtId="0" fontId="5" fillId="2" borderId="41" xfId="0" applyFont="1" applyFill="1" applyBorder="1" applyAlignment="1">
      <alignment horizontal="center" vertical="center"/>
    </xf>
    <xf numFmtId="0" fontId="5" fillId="2" borderId="40" xfId="0" applyFont="1" applyFill="1" applyBorder="1" applyAlignment="1">
      <alignment horizontal="center" vertical="center"/>
    </xf>
    <xf numFmtId="0" fontId="5" fillId="3" borderId="40" xfId="0" applyFont="1" applyFill="1" applyBorder="1" applyAlignment="1">
      <alignment horizontal="center" vertical="center"/>
    </xf>
    <xf numFmtId="0" fontId="15" fillId="0" borderId="0" xfId="0" applyFont="1"/>
    <xf numFmtId="3" fontId="17" fillId="0" borderId="0" xfId="0" applyNumberFormat="1" applyFont="1"/>
    <xf numFmtId="0" fontId="15" fillId="0" borderId="10" xfId="0" applyFont="1" applyBorder="1"/>
    <xf numFmtId="0" fontId="15" fillId="0" borderId="35" xfId="0" applyFont="1" applyBorder="1" applyAlignment="1">
      <alignment horizontal="center" vertical="center"/>
    </xf>
    <xf numFmtId="0" fontId="17" fillId="0" borderId="0" xfId="0" applyFont="1"/>
    <xf numFmtId="0" fontId="15" fillId="0" borderId="22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3" fontId="15" fillId="0" borderId="0" xfId="0" applyNumberFormat="1" applyFont="1" applyAlignment="1">
      <alignment horizontal="center" vertical="center"/>
    </xf>
    <xf numFmtId="3" fontId="5" fillId="0" borderId="9" xfId="0" applyNumberFormat="1" applyFont="1" applyBorder="1" applyAlignment="1">
      <alignment horizontal="center" vertical="center"/>
    </xf>
    <xf numFmtId="3" fontId="18" fillId="0" borderId="11" xfId="0" applyNumberFormat="1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9" fillId="0" borderId="27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165" fontId="21" fillId="0" borderId="27" xfId="0" applyNumberFormat="1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3" fontId="18" fillId="0" borderId="23" xfId="0" applyNumberFormat="1" applyFont="1" applyBorder="1" applyAlignment="1">
      <alignment horizontal="center" vertical="center"/>
    </xf>
    <xf numFmtId="3" fontId="18" fillId="0" borderId="14" xfId="0" applyNumberFormat="1" applyFont="1" applyBorder="1" applyAlignment="1">
      <alignment horizontal="center" vertical="center"/>
    </xf>
    <xf numFmtId="3" fontId="22" fillId="0" borderId="0" xfId="0" applyNumberFormat="1" applyFont="1"/>
    <xf numFmtId="3" fontId="18" fillId="0" borderId="6" xfId="0" applyNumberFormat="1" applyFont="1" applyBorder="1" applyAlignment="1">
      <alignment horizontal="center" vertical="center"/>
    </xf>
    <xf numFmtId="0" fontId="23" fillId="0" borderId="29" xfId="0" applyFont="1" applyBorder="1" applyAlignment="1">
      <alignment horizontal="center" vertical="center"/>
    </xf>
    <xf numFmtId="0" fontId="23" fillId="0" borderId="30" xfId="0" applyFont="1" applyBorder="1" applyAlignment="1">
      <alignment horizontal="center" vertical="center"/>
    </xf>
    <xf numFmtId="0" fontId="24" fillId="0" borderId="0" xfId="0" applyFont="1"/>
    <xf numFmtId="0" fontId="23" fillId="0" borderId="2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/>
    </xf>
    <xf numFmtId="0" fontId="2" fillId="0" borderId="27" xfId="0" applyFont="1" applyBorder="1" applyAlignment="1">
      <alignment horizontal="center" vertical="center"/>
    </xf>
    <xf numFmtId="0" fontId="25" fillId="0" borderId="2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5" fillId="0" borderId="5" xfId="0" applyFont="1" applyBorder="1" applyAlignment="1">
      <alignment horizontal="center" vertical="center"/>
    </xf>
    <xf numFmtId="0" fontId="28" fillId="2" borderId="10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35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/>
    </xf>
    <xf numFmtId="14" fontId="7" fillId="0" borderId="3" xfId="0" applyNumberFormat="1" applyFont="1" applyBorder="1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3" fillId="0" borderId="35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27" fillId="0" borderId="15" xfId="0" applyFont="1" applyBorder="1" applyAlignment="1">
      <alignment horizontal="center" vertical="center"/>
    </xf>
    <xf numFmtId="0" fontId="27" fillId="0" borderId="2" xfId="0" applyFont="1" applyBorder="1" applyAlignment="1">
      <alignment horizontal="center" vertical="center"/>
    </xf>
    <xf numFmtId="0" fontId="27" fillId="0" borderId="3" xfId="0" applyFont="1" applyBorder="1" applyAlignment="1">
      <alignment horizontal="center" vertical="center"/>
    </xf>
    <xf numFmtId="0" fontId="26" fillId="0" borderId="24" xfId="0" applyFont="1" applyBorder="1" applyAlignment="1">
      <alignment horizontal="center" vertical="center"/>
    </xf>
    <xf numFmtId="0" fontId="26" fillId="0" borderId="25" xfId="0" applyFont="1" applyBorder="1" applyAlignment="1">
      <alignment horizontal="center" vertical="center"/>
    </xf>
    <xf numFmtId="0" fontId="26" fillId="0" borderId="26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6" fillId="0" borderId="35" xfId="0" applyFont="1" applyBorder="1" applyAlignment="1">
      <alignment horizontal="center" vertical="center"/>
    </xf>
    <xf numFmtId="0" fontId="26" fillId="0" borderId="36" xfId="0" applyFont="1" applyBorder="1" applyAlignment="1">
      <alignment horizontal="center" vertical="center"/>
    </xf>
    <xf numFmtId="0" fontId="26" fillId="0" borderId="31" xfId="0" applyFont="1" applyBorder="1" applyAlignment="1">
      <alignment horizontal="center" vertical="center"/>
    </xf>
    <xf numFmtId="0" fontId="26" fillId="0" borderId="32" xfId="0" applyFont="1" applyBorder="1" applyAlignment="1">
      <alignment horizontal="center" vertical="center"/>
    </xf>
    <xf numFmtId="0" fontId="26" fillId="0" borderId="33" xfId="0" applyFont="1" applyBorder="1" applyAlignment="1">
      <alignment horizontal="center" vertical="center"/>
    </xf>
    <xf numFmtId="0" fontId="25" fillId="0" borderId="25" xfId="0" applyFont="1" applyBorder="1" applyAlignment="1">
      <alignment horizontal="center" vertical="center"/>
    </xf>
    <xf numFmtId="0" fontId="25" fillId="0" borderId="26" xfId="0" applyFont="1" applyBorder="1" applyAlignment="1">
      <alignment horizontal="center" vertical="center"/>
    </xf>
    <xf numFmtId="14" fontId="20" fillId="0" borderId="1" xfId="0" applyNumberFormat="1" applyFont="1" applyBorder="1" applyAlignment="1">
      <alignment horizontal="center"/>
    </xf>
    <xf numFmtId="14" fontId="20" fillId="0" borderId="3" xfId="0" applyNumberFormat="1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M40"/>
  <sheetViews>
    <sheetView zoomScaleNormal="100" workbookViewId="0">
      <pane ySplit="1" topLeftCell="A2" activePane="bottomLeft" state="frozen"/>
      <selection pane="bottomLeft" activeCell="C19" sqref="C19:F19"/>
    </sheetView>
  </sheetViews>
  <sheetFormatPr baseColWidth="10" defaultColWidth="11.42578125" defaultRowHeight="15" x14ac:dyDescent="0.25"/>
  <cols>
    <col min="1" max="1" width="18" customWidth="1"/>
    <col min="2" max="2" width="8.85546875" customWidth="1"/>
    <col min="6" max="6" width="65" customWidth="1"/>
    <col min="7" max="7" width="1.28515625" customWidth="1"/>
    <col min="8" max="8" width="23.5703125" customWidth="1"/>
    <col min="9" max="9" width="16.5703125" customWidth="1"/>
    <col min="10" max="10" width="1.28515625" customWidth="1"/>
  </cols>
  <sheetData>
    <row r="1" spans="1:12" ht="27" thickBot="1" x14ac:dyDescent="0.45">
      <c r="A1" s="171" t="s">
        <v>0</v>
      </c>
      <c r="B1" s="172"/>
      <c r="C1" s="172"/>
      <c r="D1" s="172"/>
      <c r="E1" s="172"/>
      <c r="F1" s="173"/>
      <c r="G1" s="10"/>
      <c r="H1" s="177">
        <f ca="1">TODAY()</f>
        <v>45046</v>
      </c>
      <c r="I1" s="178"/>
    </row>
    <row r="2" spans="1:12" ht="6" customHeight="1" thickBot="1" x14ac:dyDescent="0.45">
      <c r="A2" s="10"/>
      <c r="B2" s="10"/>
      <c r="C2" s="10"/>
      <c r="D2" s="15"/>
      <c r="E2" s="15"/>
      <c r="F2" s="15"/>
      <c r="G2" s="15"/>
      <c r="H2" s="15"/>
      <c r="I2" s="15"/>
    </row>
    <row r="3" spans="1:12" ht="27" thickBot="1" x14ac:dyDescent="0.45">
      <c r="A3" s="17" t="s">
        <v>1</v>
      </c>
      <c r="B3" s="18" t="s">
        <v>2</v>
      </c>
      <c r="C3" s="168" t="s">
        <v>3</v>
      </c>
      <c r="D3" s="168"/>
      <c r="E3" s="168"/>
      <c r="F3" s="169"/>
      <c r="G3" s="19"/>
      <c r="H3" s="170" t="s">
        <v>4</v>
      </c>
      <c r="I3" s="169"/>
      <c r="J3" s="27"/>
      <c r="K3" s="24" t="s">
        <v>5</v>
      </c>
    </row>
    <row r="4" spans="1:12" ht="6" customHeight="1" thickBot="1" x14ac:dyDescent="0.3">
      <c r="A4" s="179"/>
      <c r="B4" s="179"/>
      <c r="C4" s="179"/>
      <c r="D4" s="179"/>
      <c r="E4" s="179"/>
      <c r="F4" s="179"/>
      <c r="G4" s="179"/>
      <c r="H4" s="179"/>
      <c r="I4" s="180"/>
      <c r="J4" s="28"/>
    </row>
    <row r="5" spans="1:12" ht="21" x14ac:dyDescent="0.25">
      <c r="A5" s="20">
        <v>1</v>
      </c>
      <c r="B5" s="3">
        <v>26</v>
      </c>
      <c r="C5" s="174" t="s">
        <v>6</v>
      </c>
      <c r="D5" s="175"/>
      <c r="E5" s="175"/>
      <c r="F5" s="176"/>
      <c r="G5" s="11"/>
      <c r="H5" s="46" t="s">
        <v>7</v>
      </c>
      <c r="I5" s="56">
        <v>500000</v>
      </c>
      <c r="J5" s="28"/>
      <c r="K5" s="49">
        <v>2</v>
      </c>
      <c r="L5" s="42">
        <v>1</v>
      </c>
    </row>
    <row r="6" spans="1:12" ht="21" x14ac:dyDescent="0.3">
      <c r="A6" s="21">
        <v>2</v>
      </c>
      <c r="B6" s="5">
        <v>25</v>
      </c>
      <c r="C6" s="166" t="s">
        <v>8</v>
      </c>
      <c r="D6" s="166"/>
      <c r="E6" s="166"/>
      <c r="F6" s="167"/>
      <c r="G6" s="12"/>
      <c r="H6" s="55" t="s">
        <v>9</v>
      </c>
      <c r="I6" s="57">
        <v>250000</v>
      </c>
      <c r="J6" s="28"/>
      <c r="K6" s="25">
        <v>1</v>
      </c>
      <c r="L6" s="42">
        <v>1</v>
      </c>
    </row>
    <row r="7" spans="1:12" ht="21" x14ac:dyDescent="0.3">
      <c r="A7" s="21">
        <v>3</v>
      </c>
      <c r="B7" s="5">
        <v>31</v>
      </c>
      <c r="C7" s="162" t="s">
        <v>10</v>
      </c>
      <c r="D7" s="162"/>
      <c r="E7" s="162"/>
      <c r="F7" s="163"/>
      <c r="G7" s="12"/>
      <c r="H7" s="55" t="s">
        <v>11</v>
      </c>
      <c r="I7" s="57">
        <v>250000</v>
      </c>
      <c r="J7" s="28"/>
      <c r="K7" s="25">
        <v>1</v>
      </c>
      <c r="L7" s="42">
        <v>1</v>
      </c>
    </row>
    <row r="8" spans="1:12" ht="21" x14ac:dyDescent="0.25">
      <c r="A8" s="21">
        <v>4</v>
      </c>
      <c r="B8" s="5">
        <v>23</v>
      </c>
      <c r="C8" s="151" t="s">
        <v>12</v>
      </c>
      <c r="D8" s="151"/>
      <c r="E8" s="151"/>
      <c r="F8" s="152"/>
      <c r="G8" s="13"/>
      <c r="H8" s="46" t="s">
        <v>13</v>
      </c>
      <c r="I8" s="56">
        <v>500000</v>
      </c>
      <c r="J8" s="28"/>
      <c r="K8" s="45">
        <v>2</v>
      </c>
      <c r="L8" s="42">
        <v>1</v>
      </c>
    </row>
    <row r="9" spans="1:12" ht="21" x14ac:dyDescent="0.25">
      <c r="A9" s="21">
        <v>5</v>
      </c>
      <c r="B9" s="5">
        <v>27</v>
      </c>
      <c r="C9" s="148" t="s">
        <v>14</v>
      </c>
      <c r="D9" s="146"/>
      <c r="E9" s="146"/>
      <c r="F9" s="147"/>
      <c r="G9" s="13"/>
      <c r="H9" s="47" t="s">
        <v>15</v>
      </c>
      <c r="I9" s="56">
        <v>500000</v>
      </c>
      <c r="J9" s="28"/>
      <c r="K9" s="45">
        <v>2</v>
      </c>
      <c r="L9" s="42">
        <v>1</v>
      </c>
    </row>
    <row r="10" spans="1:12" ht="21" x14ac:dyDescent="0.25">
      <c r="A10" s="21">
        <v>6</v>
      </c>
      <c r="B10" s="5">
        <v>21</v>
      </c>
      <c r="C10" s="159" t="s">
        <v>16</v>
      </c>
      <c r="D10" s="160"/>
      <c r="E10" s="160"/>
      <c r="F10" s="161"/>
      <c r="G10" s="13"/>
      <c r="H10" s="55" t="s">
        <v>8</v>
      </c>
      <c r="I10" s="57">
        <v>250000</v>
      </c>
      <c r="J10" s="28"/>
      <c r="K10" s="25">
        <v>1</v>
      </c>
      <c r="L10" s="42">
        <v>1</v>
      </c>
    </row>
    <row r="11" spans="1:12" ht="21" x14ac:dyDescent="0.25">
      <c r="A11" s="21">
        <v>7</v>
      </c>
      <c r="B11" s="5">
        <v>21</v>
      </c>
      <c r="C11" s="159" t="s">
        <v>16</v>
      </c>
      <c r="D11" s="160"/>
      <c r="E11" s="160"/>
      <c r="F11" s="161"/>
      <c r="G11" s="13"/>
      <c r="H11" s="46" t="s">
        <v>17</v>
      </c>
      <c r="I11" s="56">
        <v>500000</v>
      </c>
      <c r="J11" s="28"/>
      <c r="K11" s="45">
        <v>2</v>
      </c>
      <c r="L11" s="42">
        <v>1</v>
      </c>
    </row>
    <row r="12" spans="1:12" ht="21" x14ac:dyDescent="0.25">
      <c r="A12" s="21">
        <v>8</v>
      </c>
      <c r="B12" s="5">
        <v>31</v>
      </c>
      <c r="C12" s="162" t="s">
        <v>10</v>
      </c>
      <c r="D12" s="162"/>
      <c r="E12" s="162"/>
      <c r="F12" s="163"/>
      <c r="G12" s="13"/>
      <c r="H12" s="46" t="s">
        <v>18</v>
      </c>
      <c r="I12" s="56">
        <v>500000</v>
      </c>
      <c r="J12" s="28"/>
      <c r="K12" s="45">
        <v>2</v>
      </c>
      <c r="L12" s="42">
        <v>1</v>
      </c>
    </row>
    <row r="13" spans="1:12" ht="21" x14ac:dyDescent="0.25">
      <c r="A13" s="21">
        <v>9</v>
      </c>
      <c r="B13" s="5">
        <v>19</v>
      </c>
      <c r="C13" s="162" t="s">
        <v>10</v>
      </c>
      <c r="D13" s="162"/>
      <c r="E13" s="162"/>
      <c r="F13" s="163"/>
      <c r="G13" s="13"/>
      <c r="H13" s="48" t="s">
        <v>19</v>
      </c>
      <c r="I13" s="56">
        <v>500000</v>
      </c>
      <c r="J13" s="28"/>
      <c r="K13" s="45">
        <v>2</v>
      </c>
      <c r="L13" s="42">
        <v>1</v>
      </c>
    </row>
    <row r="14" spans="1:12" ht="21" x14ac:dyDescent="0.25">
      <c r="A14" s="21">
        <v>10</v>
      </c>
      <c r="B14" s="5">
        <v>31</v>
      </c>
      <c r="C14" s="162" t="s">
        <v>10</v>
      </c>
      <c r="D14" s="162"/>
      <c r="E14" s="162"/>
      <c r="F14" s="163"/>
      <c r="G14" s="13"/>
      <c r="H14" s="48" t="s">
        <v>20</v>
      </c>
      <c r="I14" s="56">
        <v>500000</v>
      </c>
      <c r="J14" s="28"/>
      <c r="K14" s="45">
        <v>2</v>
      </c>
      <c r="L14" s="42">
        <v>1</v>
      </c>
    </row>
    <row r="15" spans="1:12" ht="21" x14ac:dyDescent="0.25">
      <c r="A15" s="21">
        <v>11</v>
      </c>
      <c r="B15" s="5">
        <v>24</v>
      </c>
      <c r="C15" s="166" t="s">
        <v>21</v>
      </c>
      <c r="D15" s="166"/>
      <c r="E15" s="166"/>
      <c r="F15" s="167"/>
      <c r="G15" s="13"/>
      <c r="H15" s="44" t="s">
        <v>16</v>
      </c>
      <c r="I15" s="56">
        <v>500000</v>
      </c>
      <c r="J15" s="28"/>
      <c r="K15" s="45">
        <v>2</v>
      </c>
      <c r="L15" s="42">
        <v>1</v>
      </c>
    </row>
    <row r="16" spans="1:12" ht="21" x14ac:dyDescent="0.25">
      <c r="A16" s="21">
        <v>12</v>
      </c>
      <c r="B16" s="5">
        <v>26</v>
      </c>
      <c r="C16" s="166" t="s">
        <v>22</v>
      </c>
      <c r="D16" s="166"/>
      <c r="E16" s="166"/>
      <c r="F16" s="167"/>
      <c r="G16" s="13"/>
      <c r="H16" s="48" t="s">
        <v>23</v>
      </c>
      <c r="I16" s="56">
        <v>500000</v>
      </c>
      <c r="J16" s="28"/>
      <c r="K16" s="45">
        <v>2</v>
      </c>
      <c r="L16" s="42">
        <v>1</v>
      </c>
    </row>
    <row r="17" spans="1:13" ht="21" x14ac:dyDescent="0.25">
      <c r="A17" s="21">
        <v>13</v>
      </c>
      <c r="B17" s="5">
        <v>30</v>
      </c>
      <c r="C17" s="162" t="s">
        <v>10</v>
      </c>
      <c r="D17" s="162"/>
      <c r="E17" s="162"/>
      <c r="F17" s="163"/>
      <c r="G17" s="13"/>
      <c r="H17" s="4" t="s">
        <v>24</v>
      </c>
      <c r="I17" s="57">
        <v>250000</v>
      </c>
      <c r="J17" s="28"/>
      <c r="K17" s="25">
        <v>1</v>
      </c>
      <c r="L17" s="42">
        <v>1</v>
      </c>
    </row>
    <row r="18" spans="1:13" ht="21" x14ac:dyDescent="0.25">
      <c r="A18" s="21">
        <v>14</v>
      </c>
      <c r="B18" s="5">
        <v>13</v>
      </c>
      <c r="C18" s="151" t="s">
        <v>10</v>
      </c>
      <c r="D18" s="151"/>
      <c r="E18" s="151"/>
      <c r="F18" s="152"/>
      <c r="G18" s="13"/>
      <c r="H18" s="44" t="s">
        <v>21</v>
      </c>
      <c r="I18" s="56">
        <v>1250000</v>
      </c>
      <c r="J18" s="54"/>
      <c r="K18" s="45">
        <v>5</v>
      </c>
      <c r="L18" s="42">
        <v>1</v>
      </c>
    </row>
    <row r="19" spans="1:13" ht="21" x14ac:dyDescent="0.25">
      <c r="A19" s="21">
        <v>15</v>
      </c>
      <c r="B19" s="5">
        <v>20</v>
      </c>
      <c r="C19" s="162" t="s">
        <v>10</v>
      </c>
      <c r="D19" s="162"/>
      <c r="E19" s="162"/>
      <c r="F19" s="163"/>
      <c r="G19" s="13"/>
      <c r="H19" s="4" t="s">
        <v>25</v>
      </c>
      <c r="I19" s="57">
        <v>250000</v>
      </c>
      <c r="J19" s="28"/>
      <c r="K19" s="25">
        <v>1</v>
      </c>
      <c r="L19" s="42">
        <v>1</v>
      </c>
    </row>
    <row r="20" spans="1:13" ht="21" x14ac:dyDescent="0.25">
      <c r="A20" s="21">
        <v>16</v>
      </c>
      <c r="B20" s="5">
        <v>23</v>
      </c>
      <c r="C20" s="162" t="s">
        <v>10</v>
      </c>
      <c r="D20" s="162"/>
      <c r="E20" s="162"/>
      <c r="F20" s="163"/>
      <c r="G20" s="13"/>
      <c r="H20" s="48" t="s">
        <v>26</v>
      </c>
      <c r="I20" s="56">
        <v>500000</v>
      </c>
      <c r="J20" s="28"/>
      <c r="K20" s="45">
        <v>2</v>
      </c>
      <c r="L20" s="42">
        <v>0</v>
      </c>
    </row>
    <row r="21" spans="1:13" ht="21.75" thickBot="1" x14ac:dyDescent="0.3">
      <c r="A21" s="50">
        <v>17</v>
      </c>
      <c r="B21" s="51">
        <v>17</v>
      </c>
      <c r="C21" s="164" t="s">
        <v>10</v>
      </c>
      <c r="D21" s="164"/>
      <c r="E21" s="164"/>
      <c r="F21" s="165"/>
      <c r="G21" s="13"/>
      <c r="H21" s="44" t="s">
        <v>12</v>
      </c>
      <c r="I21" s="56">
        <v>500000</v>
      </c>
      <c r="J21" s="28"/>
      <c r="K21" s="45">
        <v>2</v>
      </c>
      <c r="L21" s="42">
        <f>SUM(B5:B21)</f>
        <v>408</v>
      </c>
      <c r="M21" s="41"/>
    </row>
    <row r="22" spans="1:13" ht="21.75" thickTop="1" x14ac:dyDescent="0.25">
      <c r="A22" s="52">
        <v>18</v>
      </c>
      <c r="B22" s="22">
        <v>31</v>
      </c>
      <c r="C22" s="156" t="s">
        <v>10</v>
      </c>
      <c r="D22" s="157"/>
      <c r="E22" s="157"/>
      <c r="F22" s="158"/>
      <c r="G22" s="13"/>
      <c r="H22" s="16" t="s">
        <v>27</v>
      </c>
      <c r="I22" s="58">
        <v>250000</v>
      </c>
      <c r="J22" s="28"/>
      <c r="K22" s="25">
        <v>1</v>
      </c>
      <c r="L22" s="42">
        <v>0</v>
      </c>
      <c r="M22" s="41"/>
    </row>
    <row r="23" spans="1:13" ht="21" x14ac:dyDescent="0.25">
      <c r="A23" s="53">
        <v>19</v>
      </c>
      <c r="B23" s="5">
        <v>20</v>
      </c>
      <c r="C23" s="145" t="s">
        <v>10</v>
      </c>
      <c r="D23" s="146"/>
      <c r="E23" s="146"/>
      <c r="F23" s="147"/>
      <c r="G23" s="13"/>
      <c r="H23" s="4"/>
      <c r="I23" s="7"/>
      <c r="J23" s="28"/>
      <c r="K23" s="25"/>
      <c r="L23" s="42">
        <v>0</v>
      </c>
      <c r="M23" s="41"/>
    </row>
    <row r="24" spans="1:13" ht="21" x14ac:dyDescent="0.25">
      <c r="A24" s="53">
        <v>20</v>
      </c>
      <c r="B24" s="5">
        <v>22</v>
      </c>
      <c r="C24" s="145" t="s">
        <v>10</v>
      </c>
      <c r="D24" s="146"/>
      <c r="E24" s="146"/>
      <c r="F24" s="147"/>
      <c r="G24" s="13"/>
      <c r="H24" s="4"/>
      <c r="I24" s="7"/>
      <c r="J24" s="28"/>
      <c r="K24" s="25"/>
      <c r="L24" s="42">
        <v>0</v>
      </c>
      <c r="M24" s="41"/>
    </row>
    <row r="25" spans="1:13" ht="21" x14ac:dyDescent="0.25">
      <c r="A25" s="53">
        <v>21</v>
      </c>
      <c r="B25" s="5">
        <v>24</v>
      </c>
      <c r="C25" s="159" t="s">
        <v>21</v>
      </c>
      <c r="D25" s="160"/>
      <c r="E25" s="160"/>
      <c r="F25" s="161"/>
      <c r="G25" s="13"/>
      <c r="H25" s="4"/>
      <c r="I25" s="7"/>
      <c r="J25" s="28"/>
      <c r="K25" s="25"/>
      <c r="L25" s="42">
        <v>0</v>
      </c>
      <c r="M25" s="41"/>
    </row>
    <row r="26" spans="1:13" ht="21" x14ac:dyDescent="0.25">
      <c r="A26" s="53">
        <v>22</v>
      </c>
      <c r="B26" s="5">
        <v>29</v>
      </c>
      <c r="C26" s="145" t="s">
        <v>10</v>
      </c>
      <c r="D26" s="146"/>
      <c r="E26" s="146"/>
      <c r="F26" s="147"/>
      <c r="G26" s="13"/>
      <c r="H26" s="4"/>
      <c r="I26" s="7"/>
      <c r="J26" s="28"/>
      <c r="K26" s="25"/>
      <c r="L26" s="42">
        <v>0</v>
      </c>
      <c r="M26" s="41"/>
    </row>
    <row r="27" spans="1:13" ht="21" x14ac:dyDescent="0.25">
      <c r="A27" s="53">
        <v>23</v>
      </c>
      <c r="B27" s="5">
        <v>36</v>
      </c>
      <c r="C27" s="145" t="s">
        <v>10</v>
      </c>
      <c r="D27" s="146"/>
      <c r="E27" s="146"/>
      <c r="F27" s="147"/>
      <c r="G27" s="13"/>
      <c r="H27" s="4"/>
      <c r="I27" s="7"/>
      <c r="J27" s="28"/>
      <c r="K27" s="25"/>
      <c r="L27" s="42">
        <v>0</v>
      </c>
      <c r="M27" s="41"/>
    </row>
    <row r="28" spans="1:13" ht="21" x14ac:dyDescent="0.25">
      <c r="A28" s="53">
        <v>24</v>
      </c>
      <c r="B28" s="5">
        <v>24</v>
      </c>
      <c r="C28" s="148" t="s">
        <v>21</v>
      </c>
      <c r="D28" s="149"/>
      <c r="E28" s="149"/>
      <c r="F28" s="150"/>
      <c r="G28" s="13"/>
      <c r="H28" s="4"/>
      <c r="I28" s="7"/>
      <c r="J28" s="28"/>
      <c r="K28" s="25"/>
      <c r="L28" s="42">
        <v>0</v>
      </c>
      <c r="M28" s="41"/>
    </row>
    <row r="29" spans="1:13" ht="21" x14ac:dyDescent="0.25">
      <c r="A29" s="53">
        <v>25</v>
      </c>
      <c r="B29" s="5">
        <v>16</v>
      </c>
      <c r="C29" s="145" t="s">
        <v>10</v>
      </c>
      <c r="D29" s="146"/>
      <c r="E29" s="146"/>
      <c r="F29" s="147"/>
      <c r="G29" s="13"/>
      <c r="H29" s="4"/>
      <c r="I29" s="7"/>
      <c r="J29" s="28"/>
      <c r="K29" s="25"/>
      <c r="L29" s="42">
        <v>0</v>
      </c>
      <c r="M29" s="41"/>
    </row>
    <row r="30" spans="1:13" ht="21" x14ac:dyDescent="0.25">
      <c r="A30" s="53">
        <v>26</v>
      </c>
      <c r="B30" s="5">
        <v>35</v>
      </c>
      <c r="C30" s="145" t="s">
        <v>10</v>
      </c>
      <c r="D30" s="146"/>
      <c r="E30" s="146"/>
      <c r="F30" s="147"/>
      <c r="G30" s="13"/>
      <c r="H30" s="4"/>
      <c r="I30" s="7"/>
      <c r="J30" s="28"/>
      <c r="K30" s="25"/>
      <c r="L30" s="42">
        <v>0</v>
      </c>
      <c r="M30" s="41"/>
    </row>
    <row r="31" spans="1:13" ht="21" x14ac:dyDescent="0.25">
      <c r="A31" s="53">
        <v>27</v>
      </c>
      <c r="B31" s="5">
        <v>22</v>
      </c>
      <c r="C31" s="145" t="s">
        <v>10</v>
      </c>
      <c r="D31" s="146"/>
      <c r="E31" s="146"/>
      <c r="F31" s="147"/>
      <c r="G31" s="13"/>
      <c r="H31" s="4"/>
      <c r="I31" s="7"/>
      <c r="J31" s="28"/>
      <c r="K31" s="25"/>
      <c r="L31" s="42">
        <v>0</v>
      </c>
      <c r="M31" s="41"/>
    </row>
    <row r="32" spans="1:13" ht="21" x14ac:dyDescent="0.25">
      <c r="A32" s="53">
        <v>28</v>
      </c>
      <c r="B32" s="5">
        <v>31</v>
      </c>
      <c r="C32" s="145" t="s">
        <v>10</v>
      </c>
      <c r="D32" s="146"/>
      <c r="E32" s="146"/>
      <c r="F32" s="147"/>
      <c r="G32" s="13"/>
      <c r="H32" s="4"/>
      <c r="I32" s="7"/>
      <c r="J32" s="28"/>
      <c r="K32" s="25"/>
      <c r="L32" s="42">
        <v>0</v>
      </c>
      <c r="M32" s="41"/>
    </row>
    <row r="33" spans="1:13" ht="21" x14ac:dyDescent="0.25">
      <c r="A33" s="53">
        <v>29</v>
      </c>
      <c r="B33" s="5">
        <v>29</v>
      </c>
      <c r="C33" s="145" t="s">
        <v>10</v>
      </c>
      <c r="D33" s="146"/>
      <c r="E33" s="146"/>
      <c r="F33" s="147"/>
      <c r="G33" s="13"/>
      <c r="H33" s="4"/>
      <c r="I33" s="7"/>
      <c r="J33" s="28"/>
      <c r="K33" s="25"/>
      <c r="L33" s="42">
        <v>0</v>
      </c>
      <c r="M33" s="41"/>
    </row>
    <row r="34" spans="1:13" ht="21" x14ac:dyDescent="0.25">
      <c r="A34" s="53">
        <v>30</v>
      </c>
      <c r="B34" s="5">
        <v>30</v>
      </c>
      <c r="C34" s="145" t="s">
        <v>10</v>
      </c>
      <c r="D34" s="146"/>
      <c r="E34" s="146"/>
      <c r="F34" s="147"/>
      <c r="G34" s="13"/>
      <c r="H34" s="4"/>
      <c r="I34" s="7"/>
      <c r="J34" s="28"/>
      <c r="K34" s="25"/>
      <c r="L34" s="42">
        <v>0</v>
      </c>
      <c r="M34" s="41"/>
    </row>
    <row r="35" spans="1:13" ht="21" x14ac:dyDescent="0.25">
      <c r="A35" s="53">
        <v>31</v>
      </c>
      <c r="B35" s="5">
        <v>24</v>
      </c>
      <c r="C35" s="148" t="s">
        <v>21</v>
      </c>
      <c r="D35" s="149"/>
      <c r="E35" s="149"/>
      <c r="F35" s="150"/>
      <c r="G35" s="13"/>
      <c r="H35" s="4"/>
      <c r="I35" s="7"/>
      <c r="J35" s="28"/>
      <c r="K35" s="25"/>
      <c r="L35" s="42">
        <v>0</v>
      </c>
      <c r="M35" s="41"/>
    </row>
    <row r="36" spans="1:13" ht="21" x14ac:dyDescent="0.25">
      <c r="A36" s="53">
        <v>32</v>
      </c>
      <c r="B36" s="5">
        <v>24</v>
      </c>
      <c r="C36" s="151" t="s">
        <v>28</v>
      </c>
      <c r="D36" s="151"/>
      <c r="E36" s="151"/>
      <c r="F36" s="152"/>
      <c r="G36" s="13"/>
      <c r="H36" s="4"/>
      <c r="I36" s="7"/>
      <c r="J36" s="28"/>
      <c r="K36" s="25"/>
      <c r="L36" s="42">
        <v>0</v>
      </c>
      <c r="M36" s="41"/>
    </row>
    <row r="37" spans="1:13" ht="21" x14ac:dyDescent="0.25">
      <c r="A37" s="53">
        <v>33</v>
      </c>
      <c r="B37" s="5">
        <v>37</v>
      </c>
      <c r="C37" s="145" t="s">
        <v>10</v>
      </c>
      <c r="D37" s="146"/>
      <c r="E37" s="146"/>
      <c r="F37" s="147"/>
      <c r="G37" s="13"/>
      <c r="H37" s="4"/>
      <c r="I37" s="7"/>
      <c r="J37" s="28"/>
      <c r="K37" s="25"/>
      <c r="L37" s="42">
        <v>0</v>
      </c>
      <c r="M37" s="41"/>
    </row>
    <row r="38" spans="1:13" ht="21.75" thickBot="1" x14ac:dyDescent="0.3">
      <c r="A38" s="59">
        <v>34</v>
      </c>
      <c r="B38" s="23">
        <v>35</v>
      </c>
      <c r="C38" s="154" t="s">
        <v>10</v>
      </c>
      <c r="D38" s="154"/>
      <c r="E38" s="154"/>
      <c r="F38" s="155"/>
      <c r="G38" s="13"/>
      <c r="H38" s="6"/>
      <c r="I38" s="8"/>
      <c r="J38" s="28"/>
      <c r="K38" s="32"/>
      <c r="L38" s="42">
        <f>SUM(B22:B38)</f>
        <v>469</v>
      </c>
      <c r="M38" s="42">
        <f>L21+L38</f>
        <v>877</v>
      </c>
    </row>
    <row r="39" spans="1:13" ht="6" customHeight="1" thickBot="1" x14ac:dyDescent="0.3">
      <c r="A39" s="29"/>
      <c r="B39" s="29"/>
      <c r="C39" s="30"/>
      <c r="D39" s="30"/>
      <c r="E39" s="30"/>
      <c r="F39" s="30"/>
      <c r="G39" s="30"/>
      <c r="H39" s="28"/>
      <c r="I39" s="31"/>
      <c r="J39" s="28"/>
      <c r="K39" s="28"/>
      <c r="L39" s="41"/>
    </row>
    <row r="40" spans="1:13" ht="21.75" thickBot="1" x14ac:dyDescent="0.3">
      <c r="A40" s="1" t="s">
        <v>29</v>
      </c>
      <c r="B40" s="2">
        <f>SUM(B5:B38)</f>
        <v>877</v>
      </c>
      <c r="C40" s="143" t="s">
        <v>30</v>
      </c>
      <c r="D40" s="144"/>
      <c r="E40" s="143">
        <f xml:space="preserve"> K40</f>
        <v>33</v>
      </c>
      <c r="F40" s="153"/>
      <c r="G40" s="14"/>
      <c r="H40" s="40" t="s">
        <v>31</v>
      </c>
      <c r="I40" s="9">
        <f>SUM(I5:I38)</f>
        <v>8250000</v>
      </c>
      <c r="J40" s="28"/>
      <c r="K40" s="26">
        <f>SUM(K5:K38)</f>
        <v>33</v>
      </c>
      <c r="L40" s="42">
        <f>SUM(L5:L39)</f>
        <v>892</v>
      </c>
    </row>
  </sheetData>
  <sheetProtection password="CFD4" sheet="1" objects="1" scenarios="1"/>
  <sortState xmlns:xlrd2="http://schemas.microsoft.com/office/spreadsheetml/2017/richdata2" ref="H6:I22">
    <sortCondition ref="H5"/>
  </sortState>
  <mergeCells count="41">
    <mergeCell ref="C3:F3"/>
    <mergeCell ref="H3:I3"/>
    <mergeCell ref="A1:F1"/>
    <mergeCell ref="C5:F5"/>
    <mergeCell ref="C6:F6"/>
    <mergeCell ref="H1:I1"/>
    <mergeCell ref="A4:I4"/>
    <mergeCell ref="C7:F7"/>
    <mergeCell ref="C8:F8"/>
    <mergeCell ref="C9:F9"/>
    <mergeCell ref="C10:F10"/>
    <mergeCell ref="C11:F11"/>
    <mergeCell ref="C12:F12"/>
    <mergeCell ref="C13:F13"/>
    <mergeCell ref="C14:F14"/>
    <mergeCell ref="C15:F15"/>
    <mergeCell ref="C16:F16"/>
    <mergeCell ref="C17:F17"/>
    <mergeCell ref="C18:F18"/>
    <mergeCell ref="C19:F19"/>
    <mergeCell ref="C20:F20"/>
    <mergeCell ref="C21:F21"/>
    <mergeCell ref="C22:F22"/>
    <mergeCell ref="C23:F23"/>
    <mergeCell ref="C24:F24"/>
    <mergeCell ref="C25:F25"/>
    <mergeCell ref="C26:F26"/>
    <mergeCell ref="C40:D40"/>
    <mergeCell ref="C27:F27"/>
    <mergeCell ref="C28:F28"/>
    <mergeCell ref="C29:F29"/>
    <mergeCell ref="C30:F30"/>
    <mergeCell ref="C36:F36"/>
    <mergeCell ref="E40:F40"/>
    <mergeCell ref="C37:F37"/>
    <mergeCell ref="C38:F38"/>
    <mergeCell ref="C31:F31"/>
    <mergeCell ref="C32:F32"/>
    <mergeCell ref="C33:F33"/>
    <mergeCell ref="C34:F34"/>
    <mergeCell ref="C35:F3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1" orientation="portrait" r:id="rId1"/>
  <ignoredErrors>
    <ignoredError sqref="L38 L2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2:X37"/>
  <sheetViews>
    <sheetView workbookViewId="0">
      <selection activeCell="G21" sqref="G21"/>
    </sheetView>
  </sheetViews>
  <sheetFormatPr baseColWidth="10" defaultColWidth="11.42578125" defaultRowHeight="15" x14ac:dyDescent="0.25"/>
  <sheetData>
    <row r="2" spans="1:24" x14ac:dyDescent="0.25">
      <c r="W2" s="33" t="s">
        <v>1</v>
      </c>
      <c r="X2" s="33" t="s">
        <v>2</v>
      </c>
    </row>
    <row r="3" spans="1:24" ht="21" x14ac:dyDescent="0.25">
      <c r="A3" s="43">
        <f>'TW 1617'!L21</f>
        <v>408</v>
      </c>
      <c r="B3" s="181" t="s">
        <v>32</v>
      </c>
      <c r="C3" s="181"/>
      <c r="D3" s="181"/>
      <c r="E3" s="181"/>
      <c r="W3" s="33">
        <v>1</v>
      </c>
      <c r="X3" s="33">
        <v>28</v>
      </c>
    </row>
    <row r="4" spans="1:24" ht="21" x14ac:dyDescent="0.25">
      <c r="A4" s="36">
        <f>A3/17</f>
        <v>24</v>
      </c>
      <c r="B4" s="181" t="s">
        <v>33</v>
      </c>
      <c r="C4" s="181"/>
      <c r="D4" s="181"/>
      <c r="E4" s="181"/>
      <c r="W4" s="33">
        <v>2</v>
      </c>
      <c r="X4" s="33">
        <v>24</v>
      </c>
    </row>
    <row r="5" spans="1:24" ht="21" x14ac:dyDescent="0.25">
      <c r="A5" s="35"/>
      <c r="W5" s="33">
        <v>3</v>
      </c>
      <c r="X5" s="33">
        <v>25</v>
      </c>
    </row>
    <row r="6" spans="1:24" ht="21" x14ac:dyDescent="0.25">
      <c r="A6" s="43">
        <f>'TW 1617'!L38</f>
        <v>469</v>
      </c>
      <c r="B6" s="181" t="s">
        <v>34</v>
      </c>
      <c r="C6" s="181"/>
      <c r="D6" s="181"/>
      <c r="E6" s="181"/>
      <c r="W6" s="33">
        <v>4</v>
      </c>
      <c r="X6" s="33">
        <v>31</v>
      </c>
    </row>
    <row r="7" spans="1:24" ht="21" x14ac:dyDescent="0.25">
      <c r="A7" s="36">
        <f>A6/17</f>
        <v>27.588235294117649</v>
      </c>
      <c r="B7" s="181" t="s">
        <v>33</v>
      </c>
      <c r="C7" s="181"/>
      <c r="D7" s="181"/>
      <c r="E7" s="181"/>
      <c r="W7" s="33">
        <v>5</v>
      </c>
      <c r="X7" s="33">
        <v>17</v>
      </c>
    </row>
    <row r="8" spans="1:24" ht="21" x14ac:dyDescent="0.25">
      <c r="A8" s="35"/>
      <c r="W8" s="33">
        <v>6</v>
      </c>
      <c r="X8" s="33">
        <v>27</v>
      </c>
    </row>
    <row r="9" spans="1:24" ht="21" x14ac:dyDescent="0.25">
      <c r="A9" s="43">
        <f>'TW 1617'!L21+'TW 1617'!L38</f>
        <v>877</v>
      </c>
      <c r="B9" s="181" t="s">
        <v>35</v>
      </c>
      <c r="C9" s="181"/>
      <c r="D9" s="181"/>
      <c r="E9" s="181"/>
      <c r="W9" s="33">
        <v>7</v>
      </c>
      <c r="X9" s="33">
        <v>25</v>
      </c>
    </row>
    <row r="10" spans="1:24" ht="21" x14ac:dyDescent="0.25">
      <c r="A10" s="36">
        <f>A9/34</f>
        <v>25.794117647058822</v>
      </c>
      <c r="B10" s="181" t="s">
        <v>33</v>
      </c>
      <c r="C10" s="181"/>
      <c r="D10" s="181"/>
      <c r="E10" s="181"/>
      <c r="W10" s="33">
        <v>8</v>
      </c>
      <c r="X10" s="33">
        <v>28</v>
      </c>
    </row>
    <row r="11" spans="1:24" x14ac:dyDescent="0.25">
      <c r="W11" s="33">
        <v>9</v>
      </c>
      <c r="X11" s="33">
        <v>22</v>
      </c>
    </row>
    <row r="12" spans="1:24" x14ac:dyDescent="0.25">
      <c r="L12" s="34"/>
      <c r="W12" s="33">
        <v>10</v>
      </c>
      <c r="X12" s="33">
        <v>31</v>
      </c>
    </row>
    <row r="13" spans="1:24" x14ac:dyDescent="0.25">
      <c r="W13" s="37">
        <v>11</v>
      </c>
      <c r="X13" s="37">
        <v>25</v>
      </c>
    </row>
    <row r="14" spans="1:24" x14ac:dyDescent="0.25">
      <c r="W14" s="37">
        <v>12</v>
      </c>
      <c r="X14" s="37">
        <v>23</v>
      </c>
    </row>
    <row r="15" spans="1:24" x14ac:dyDescent="0.25">
      <c r="A15" s="33" t="s">
        <v>36</v>
      </c>
      <c r="B15" s="39">
        <f ca="1">TODAY()</f>
        <v>45046</v>
      </c>
      <c r="W15" s="37">
        <v>13</v>
      </c>
      <c r="X15" s="37">
        <v>30</v>
      </c>
    </row>
    <row r="16" spans="1:24" x14ac:dyDescent="0.25">
      <c r="W16" s="37">
        <v>14</v>
      </c>
      <c r="X16" s="37">
        <v>26</v>
      </c>
    </row>
    <row r="17" spans="23:24" x14ac:dyDescent="0.25">
      <c r="W17" s="37">
        <v>15</v>
      </c>
      <c r="X17" s="37">
        <v>24</v>
      </c>
    </row>
    <row r="18" spans="23:24" x14ac:dyDescent="0.25">
      <c r="W18" s="37">
        <v>16</v>
      </c>
      <c r="X18" s="37">
        <v>24</v>
      </c>
    </row>
    <row r="19" spans="23:24" x14ac:dyDescent="0.25">
      <c r="W19" s="37">
        <v>17</v>
      </c>
      <c r="X19" s="37">
        <v>21</v>
      </c>
    </row>
    <row r="20" spans="23:24" x14ac:dyDescent="0.25">
      <c r="W20" s="37">
        <v>18</v>
      </c>
      <c r="X20" s="37">
        <f>'TW 1617'!B22</f>
        <v>31</v>
      </c>
    </row>
    <row r="21" spans="23:24" x14ac:dyDescent="0.25">
      <c r="W21" s="37">
        <v>19</v>
      </c>
      <c r="X21" s="37">
        <v>21</v>
      </c>
    </row>
    <row r="22" spans="23:24" x14ac:dyDescent="0.25">
      <c r="W22" s="37">
        <v>20</v>
      </c>
      <c r="X22" s="37">
        <f>'TW 1617'!B24</f>
        <v>22</v>
      </c>
    </row>
    <row r="23" spans="23:24" x14ac:dyDescent="0.25">
      <c r="W23" s="37">
        <v>21</v>
      </c>
      <c r="X23" s="37">
        <f>'TW 1617'!B25</f>
        <v>24</v>
      </c>
    </row>
    <row r="24" spans="23:24" x14ac:dyDescent="0.25">
      <c r="W24" s="37">
        <v>22</v>
      </c>
      <c r="X24" s="37">
        <f>'TW 1617'!B26</f>
        <v>29</v>
      </c>
    </row>
    <row r="25" spans="23:24" x14ac:dyDescent="0.25">
      <c r="W25" s="37">
        <v>23</v>
      </c>
      <c r="X25" s="37">
        <f>'TW 1617'!B27</f>
        <v>36</v>
      </c>
    </row>
    <row r="26" spans="23:24" x14ac:dyDescent="0.25">
      <c r="W26" s="37">
        <v>24</v>
      </c>
      <c r="X26" s="37">
        <f>'TW 1617'!B28</f>
        <v>24</v>
      </c>
    </row>
    <row r="27" spans="23:24" x14ac:dyDescent="0.25">
      <c r="W27" s="37">
        <v>25</v>
      </c>
      <c r="X27" s="37">
        <f>'TW 1617'!B29</f>
        <v>16</v>
      </c>
    </row>
    <row r="28" spans="23:24" x14ac:dyDescent="0.25">
      <c r="W28" s="37">
        <v>26</v>
      </c>
      <c r="X28" s="37">
        <f>'TW 1617'!B30</f>
        <v>35</v>
      </c>
    </row>
    <row r="29" spans="23:24" x14ac:dyDescent="0.25">
      <c r="W29" s="37">
        <v>27</v>
      </c>
      <c r="X29" s="37">
        <f>'TW 1617'!B31</f>
        <v>22</v>
      </c>
    </row>
    <row r="30" spans="23:24" x14ac:dyDescent="0.25">
      <c r="W30" s="37">
        <v>28</v>
      </c>
      <c r="X30" s="37">
        <f>'TW 1617'!B32</f>
        <v>31</v>
      </c>
    </row>
    <row r="31" spans="23:24" x14ac:dyDescent="0.25">
      <c r="W31" s="37">
        <v>29</v>
      </c>
      <c r="X31" s="37">
        <f>'TW 1617'!B33</f>
        <v>29</v>
      </c>
    </row>
    <row r="32" spans="23:24" x14ac:dyDescent="0.25">
      <c r="W32" s="37">
        <v>30</v>
      </c>
      <c r="X32" s="37">
        <f>'TW 1617'!B34</f>
        <v>30</v>
      </c>
    </row>
    <row r="33" spans="18:24" x14ac:dyDescent="0.25">
      <c r="W33" s="37">
        <v>31</v>
      </c>
      <c r="X33" s="37">
        <f>'TW 1617'!B35</f>
        <v>24</v>
      </c>
    </row>
    <row r="34" spans="18:24" x14ac:dyDescent="0.25">
      <c r="W34" s="37">
        <v>32</v>
      </c>
      <c r="X34" s="37">
        <f>'TW 1617'!B36</f>
        <v>24</v>
      </c>
    </row>
    <row r="35" spans="18:24" x14ac:dyDescent="0.25">
      <c r="W35" s="37">
        <v>33</v>
      </c>
      <c r="X35" s="37">
        <f>'TW 1617'!B37</f>
        <v>37</v>
      </c>
    </row>
    <row r="36" spans="18:24" x14ac:dyDescent="0.25">
      <c r="W36" s="37">
        <v>34</v>
      </c>
      <c r="X36" s="37">
        <f>'TW 1617'!B38</f>
        <v>35</v>
      </c>
    </row>
    <row r="37" spans="18:24" x14ac:dyDescent="0.25">
      <c r="R37" s="38"/>
      <c r="S37" s="38"/>
    </row>
  </sheetData>
  <mergeCells count="6">
    <mergeCell ref="B10:E10"/>
    <mergeCell ref="B3:E3"/>
    <mergeCell ref="B4:E4"/>
    <mergeCell ref="B6:E6"/>
    <mergeCell ref="B7:E7"/>
    <mergeCell ref="B9:E9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3" tint="0.79998168889431442"/>
  </sheetPr>
  <dimension ref="A1:M40"/>
  <sheetViews>
    <sheetView workbookViewId="0">
      <selection activeCell="C20" sqref="C20:F20"/>
    </sheetView>
  </sheetViews>
  <sheetFormatPr baseColWidth="10" defaultColWidth="11.42578125" defaultRowHeight="15" x14ac:dyDescent="0.25"/>
  <cols>
    <col min="1" max="1" width="18" customWidth="1"/>
    <col min="2" max="2" width="8.85546875" customWidth="1"/>
    <col min="6" max="6" width="65" customWidth="1"/>
    <col min="7" max="7" width="1.28515625" customWidth="1"/>
    <col min="8" max="8" width="23.5703125" customWidth="1"/>
    <col min="9" max="9" width="16.5703125" customWidth="1"/>
    <col min="10" max="10" width="1.28515625" customWidth="1"/>
  </cols>
  <sheetData>
    <row r="1" spans="1:12" ht="27" thickBot="1" x14ac:dyDescent="0.45">
      <c r="A1" s="171" t="s">
        <v>37</v>
      </c>
      <c r="B1" s="172"/>
      <c r="C1" s="172"/>
      <c r="D1" s="172"/>
      <c r="E1" s="172"/>
      <c r="F1" s="173"/>
      <c r="G1" s="67"/>
      <c r="H1" s="177">
        <f ca="1">TODAY()</f>
        <v>45046</v>
      </c>
      <c r="I1" s="178"/>
    </row>
    <row r="2" spans="1:12" ht="12.75" customHeight="1" thickBot="1" x14ac:dyDescent="0.45">
      <c r="A2" s="183"/>
      <c r="B2" s="183"/>
      <c r="C2" s="183"/>
      <c r="D2" s="183"/>
      <c r="E2" s="183"/>
      <c r="F2" s="183"/>
      <c r="G2" s="62"/>
      <c r="H2" s="62"/>
      <c r="I2" s="62"/>
    </row>
    <row r="3" spans="1:12" ht="27" thickBot="1" x14ac:dyDescent="0.45">
      <c r="A3" s="17" t="s">
        <v>1</v>
      </c>
      <c r="B3" s="18" t="s">
        <v>2</v>
      </c>
      <c r="C3" s="168" t="s">
        <v>3</v>
      </c>
      <c r="D3" s="168"/>
      <c r="E3" s="168"/>
      <c r="F3" s="169"/>
      <c r="G3" s="68"/>
      <c r="H3" s="170" t="s">
        <v>4</v>
      </c>
      <c r="I3" s="169"/>
      <c r="J3" s="62"/>
      <c r="K3" s="24" t="s">
        <v>5</v>
      </c>
    </row>
    <row r="4" spans="1:12" ht="12.75" customHeight="1" thickBot="1" x14ac:dyDescent="0.3">
      <c r="A4" s="182"/>
      <c r="B4" s="182"/>
      <c r="C4" s="182"/>
      <c r="D4" s="182"/>
      <c r="E4" s="182"/>
      <c r="F4" s="182"/>
      <c r="G4" s="182"/>
      <c r="H4" s="182"/>
      <c r="I4" s="182"/>
    </row>
    <row r="5" spans="1:12" ht="21" x14ac:dyDescent="0.25">
      <c r="A5" s="75">
        <v>1</v>
      </c>
      <c r="B5" s="3">
        <v>15</v>
      </c>
      <c r="C5" s="174" t="s">
        <v>38</v>
      </c>
      <c r="D5" s="175"/>
      <c r="E5" s="175"/>
      <c r="F5" s="176"/>
      <c r="G5" s="63"/>
      <c r="H5" s="77" t="s">
        <v>39</v>
      </c>
      <c r="I5" s="78">
        <v>750000</v>
      </c>
      <c r="K5" s="79">
        <v>3</v>
      </c>
      <c r="L5" s="42">
        <v>1</v>
      </c>
    </row>
    <row r="6" spans="1:12" ht="21" x14ac:dyDescent="0.3">
      <c r="A6" s="76">
        <v>2</v>
      </c>
      <c r="B6" s="5">
        <v>24</v>
      </c>
      <c r="C6" s="166" t="s">
        <v>39</v>
      </c>
      <c r="D6" s="166"/>
      <c r="E6" s="166"/>
      <c r="F6" s="167"/>
      <c r="G6" s="64"/>
      <c r="H6" s="60" t="s">
        <v>21</v>
      </c>
      <c r="I6" s="7">
        <v>250000</v>
      </c>
      <c r="K6" s="25">
        <v>1</v>
      </c>
      <c r="L6" s="42">
        <v>1</v>
      </c>
    </row>
    <row r="7" spans="1:12" ht="21" x14ac:dyDescent="0.3">
      <c r="A7" s="76">
        <v>3</v>
      </c>
      <c r="B7" s="5">
        <v>20</v>
      </c>
      <c r="C7" s="151" t="s">
        <v>38</v>
      </c>
      <c r="D7" s="151"/>
      <c r="E7" s="151"/>
      <c r="F7" s="152"/>
      <c r="G7" s="64"/>
      <c r="H7" s="60" t="s">
        <v>24</v>
      </c>
      <c r="I7" s="7">
        <v>250000</v>
      </c>
      <c r="K7" s="25">
        <v>1</v>
      </c>
      <c r="L7" s="42">
        <v>1</v>
      </c>
    </row>
    <row r="8" spans="1:12" ht="21" x14ac:dyDescent="0.25">
      <c r="A8" s="76">
        <v>4</v>
      </c>
      <c r="B8" s="5">
        <v>28</v>
      </c>
      <c r="C8" s="151" t="s">
        <v>38</v>
      </c>
      <c r="D8" s="151"/>
      <c r="E8" s="151"/>
      <c r="F8" s="152"/>
      <c r="G8" s="65"/>
      <c r="H8" s="60" t="s">
        <v>40</v>
      </c>
      <c r="I8" s="7">
        <v>250000</v>
      </c>
      <c r="K8" s="25">
        <v>1</v>
      </c>
      <c r="L8" s="42">
        <v>1</v>
      </c>
    </row>
    <row r="9" spans="1:12" ht="21" x14ac:dyDescent="0.25">
      <c r="A9" s="76">
        <v>5</v>
      </c>
      <c r="B9" s="5">
        <v>22</v>
      </c>
      <c r="C9" s="148" t="s">
        <v>38</v>
      </c>
      <c r="D9" s="146"/>
      <c r="E9" s="146"/>
      <c r="F9" s="147"/>
      <c r="G9" s="65"/>
      <c r="H9" s="55" t="s">
        <v>16</v>
      </c>
      <c r="I9" s="7">
        <v>250000</v>
      </c>
      <c r="K9" s="25">
        <v>1</v>
      </c>
      <c r="L9" s="42">
        <v>1</v>
      </c>
    </row>
    <row r="10" spans="1:12" ht="21" x14ac:dyDescent="0.25">
      <c r="A10" s="76">
        <v>6</v>
      </c>
      <c r="B10" s="5">
        <v>20</v>
      </c>
      <c r="C10" s="159" t="s">
        <v>38</v>
      </c>
      <c r="D10" s="160"/>
      <c r="E10" s="160"/>
      <c r="F10" s="161"/>
      <c r="G10" s="65"/>
      <c r="H10" s="55" t="s">
        <v>18</v>
      </c>
      <c r="I10" s="7">
        <v>750000</v>
      </c>
      <c r="K10" s="25">
        <v>3</v>
      </c>
      <c r="L10" s="42">
        <v>1</v>
      </c>
    </row>
    <row r="11" spans="1:12" ht="21" x14ac:dyDescent="0.25">
      <c r="A11" s="76">
        <v>7</v>
      </c>
      <c r="B11" s="5">
        <v>25</v>
      </c>
      <c r="C11" s="159" t="s">
        <v>41</v>
      </c>
      <c r="D11" s="160"/>
      <c r="E11" s="160"/>
      <c r="F11" s="161"/>
      <c r="G11" s="65"/>
      <c r="H11" s="60" t="s">
        <v>42</v>
      </c>
      <c r="I11" s="7">
        <v>250000</v>
      </c>
      <c r="K11" s="25">
        <v>1</v>
      </c>
      <c r="L11" s="42">
        <v>1</v>
      </c>
    </row>
    <row r="12" spans="1:12" ht="21" x14ac:dyDescent="0.25">
      <c r="A12" s="76">
        <v>8</v>
      </c>
      <c r="B12" s="5">
        <v>33</v>
      </c>
      <c r="C12" s="151" t="s">
        <v>38</v>
      </c>
      <c r="D12" s="162"/>
      <c r="E12" s="162"/>
      <c r="F12" s="163"/>
      <c r="G12" s="65"/>
      <c r="H12" s="60" t="s">
        <v>17</v>
      </c>
      <c r="I12" s="7">
        <v>750000</v>
      </c>
      <c r="K12" s="25">
        <v>3</v>
      </c>
      <c r="L12" s="42">
        <v>1</v>
      </c>
    </row>
    <row r="13" spans="1:12" ht="21" x14ac:dyDescent="0.25">
      <c r="A13" s="76">
        <v>9</v>
      </c>
      <c r="B13" s="5">
        <v>21</v>
      </c>
      <c r="C13" s="151" t="s">
        <v>38</v>
      </c>
      <c r="D13" s="162"/>
      <c r="E13" s="162"/>
      <c r="F13" s="163"/>
      <c r="G13" s="65"/>
      <c r="H13" s="4" t="s">
        <v>43</v>
      </c>
      <c r="I13" s="7">
        <v>250000</v>
      </c>
      <c r="K13" s="25">
        <v>1</v>
      </c>
      <c r="L13" s="42">
        <v>1</v>
      </c>
    </row>
    <row r="14" spans="1:12" ht="21" x14ac:dyDescent="0.25">
      <c r="A14" s="76">
        <v>10</v>
      </c>
      <c r="B14" s="5">
        <v>28</v>
      </c>
      <c r="C14" s="151" t="s">
        <v>38</v>
      </c>
      <c r="D14" s="151"/>
      <c r="E14" s="151"/>
      <c r="F14" s="152"/>
      <c r="G14" s="65"/>
      <c r="H14" s="4" t="s">
        <v>8</v>
      </c>
      <c r="I14" s="7">
        <v>750000</v>
      </c>
      <c r="K14" s="25">
        <v>3</v>
      </c>
      <c r="L14" s="42">
        <v>1</v>
      </c>
    </row>
    <row r="15" spans="1:12" ht="21" x14ac:dyDescent="0.25">
      <c r="A15" s="76">
        <v>11</v>
      </c>
      <c r="B15" s="5">
        <v>28</v>
      </c>
      <c r="C15" s="166" t="s">
        <v>38</v>
      </c>
      <c r="D15" s="166"/>
      <c r="E15" s="166"/>
      <c r="F15" s="167"/>
      <c r="G15" s="65"/>
      <c r="H15" s="4" t="s">
        <v>44</v>
      </c>
      <c r="I15" s="7">
        <v>750000</v>
      </c>
      <c r="K15" s="25">
        <v>3</v>
      </c>
      <c r="L15" s="42">
        <v>1</v>
      </c>
    </row>
    <row r="16" spans="1:12" ht="21" x14ac:dyDescent="0.25">
      <c r="A16" s="76">
        <v>12</v>
      </c>
      <c r="B16" s="5">
        <v>29</v>
      </c>
      <c r="C16" s="166" t="s">
        <v>38</v>
      </c>
      <c r="D16" s="166"/>
      <c r="E16" s="166"/>
      <c r="F16" s="167"/>
      <c r="G16" s="65"/>
      <c r="H16" s="61" t="s">
        <v>45</v>
      </c>
      <c r="I16" s="7">
        <v>250000</v>
      </c>
      <c r="K16" s="25">
        <v>1</v>
      </c>
      <c r="L16" s="42">
        <v>1</v>
      </c>
    </row>
    <row r="17" spans="1:13" ht="21" x14ac:dyDescent="0.25">
      <c r="A17" s="76">
        <v>13</v>
      </c>
      <c r="B17" s="5">
        <v>27</v>
      </c>
      <c r="C17" s="151" t="s">
        <v>46</v>
      </c>
      <c r="D17" s="162"/>
      <c r="E17" s="162"/>
      <c r="F17" s="163"/>
      <c r="G17" s="65"/>
      <c r="H17" s="4" t="s">
        <v>47</v>
      </c>
      <c r="I17" s="7">
        <v>250000</v>
      </c>
      <c r="K17" s="25">
        <v>1</v>
      </c>
      <c r="L17" s="42">
        <v>1</v>
      </c>
    </row>
    <row r="18" spans="1:13" ht="21" x14ac:dyDescent="0.25">
      <c r="A18" s="76">
        <v>14</v>
      </c>
      <c r="B18" s="5">
        <v>25</v>
      </c>
      <c r="C18" s="159" t="s">
        <v>41</v>
      </c>
      <c r="D18" s="160"/>
      <c r="E18" s="160"/>
      <c r="F18" s="161"/>
      <c r="G18" s="65"/>
      <c r="H18" s="4" t="s">
        <v>48</v>
      </c>
      <c r="I18" s="7">
        <v>250000</v>
      </c>
      <c r="K18" s="25">
        <v>1</v>
      </c>
      <c r="L18" s="42">
        <v>1</v>
      </c>
    </row>
    <row r="19" spans="1:13" ht="21" x14ac:dyDescent="0.25">
      <c r="A19" s="76">
        <v>15</v>
      </c>
      <c r="B19" s="5">
        <v>23</v>
      </c>
      <c r="C19" s="151" t="s">
        <v>49</v>
      </c>
      <c r="D19" s="151"/>
      <c r="E19" s="151"/>
      <c r="F19" s="152"/>
      <c r="G19" s="65"/>
      <c r="H19" s="4" t="s">
        <v>50</v>
      </c>
      <c r="I19" s="7">
        <v>250000</v>
      </c>
      <c r="K19" s="25">
        <v>1</v>
      </c>
      <c r="L19" s="42">
        <v>1</v>
      </c>
    </row>
    <row r="20" spans="1:13" ht="21" x14ac:dyDescent="0.25">
      <c r="A20" s="76">
        <v>16</v>
      </c>
      <c r="B20" s="5">
        <v>20</v>
      </c>
      <c r="C20" s="151" t="s">
        <v>38</v>
      </c>
      <c r="D20" s="151"/>
      <c r="E20" s="151"/>
      <c r="F20" s="152"/>
      <c r="G20" s="65"/>
      <c r="H20" s="61" t="s">
        <v>51</v>
      </c>
      <c r="I20" s="7">
        <v>250000</v>
      </c>
      <c r="K20" s="25">
        <v>1</v>
      </c>
      <c r="L20" s="42">
        <v>0</v>
      </c>
    </row>
    <row r="21" spans="1:13" ht="21.75" thickBot="1" x14ac:dyDescent="0.3">
      <c r="A21" s="80">
        <v>17</v>
      </c>
      <c r="B21" s="51">
        <v>36</v>
      </c>
      <c r="C21" s="184" t="s">
        <v>38</v>
      </c>
      <c r="D21" s="184"/>
      <c r="E21" s="184"/>
      <c r="F21" s="185"/>
      <c r="G21" s="65"/>
      <c r="H21" s="4"/>
      <c r="I21" s="7"/>
      <c r="K21" s="25"/>
      <c r="L21" s="42">
        <f>SUM(B5:B21)</f>
        <v>424</v>
      </c>
      <c r="M21" s="41"/>
    </row>
    <row r="22" spans="1:13" ht="21.75" thickTop="1" x14ac:dyDescent="0.25">
      <c r="A22" s="52">
        <v>18</v>
      </c>
      <c r="B22" s="73">
        <v>22</v>
      </c>
      <c r="C22" s="186" t="s">
        <v>38</v>
      </c>
      <c r="D22" s="187"/>
      <c r="E22" s="187"/>
      <c r="F22" s="188"/>
      <c r="G22" s="65"/>
      <c r="H22" s="16"/>
      <c r="I22" s="70"/>
      <c r="K22" s="25"/>
      <c r="L22" s="42">
        <v>0</v>
      </c>
      <c r="M22" s="41"/>
    </row>
    <row r="23" spans="1:13" ht="21" x14ac:dyDescent="0.25">
      <c r="A23" s="53">
        <v>19</v>
      </c>
      <c r="B23" s="69">
        <v>31</v>
      </c>
      <c r="C23" s="159" t="s">
        <v>38</v>
      </c>
      <c r="D23" s="160"/>
      <c r="E23" s="160"/>
      <c r="F23" s="161"/>
      <c r="G23" s="65"/>
      <c r="H23" s="4"/>
      <c r="I23" s="7"/>
      <c r="K23" s="25"/>
      <c r="L23" s="42">
        <v>0</v>
      </c>
      <c r="M23" s="41"/>
    </row>
    <row r="24" spans="1:13" ht="21" x14ac:dyDescent="0.25">
      <c r="A24" s="53">
        <v>20</v>
      </c>
      <c r="B24" s="69">
        <v>22</v>
      </c>
      <c r="C24" s="159" t="s">
        <v>38</v>
      </c>
      <c r="D24" s="160"/>
      <c r="E24" s="160"/>
      <c r="F24" s="161"/>
      <c r="G24" s="65"/>
      <c r="H24" s="4"/>
      <c r="I24" s="7"/>
      <c r="K24" s="25"/>
      <c r="L24" s="42">
        <v>0</v>
      </c>
      <c r="M24" s="41"/>
    </row>
    <row r="25" spans="1:13" ht="21" x14ac:dyDescent="0.25">
      <c r="A25" s="53">
        <v>21</v>
      </c>
      <c r="B25" s="69">
        <v>20</v>
      </c>
      <c r="C25" s="159" t="s">
        <v>38</v>
      </c>
      <c r="D25" s="160"/>
      <c r="E25" s="160"/>
      <c r="F25" s="161"/>
      <c r="G25" s="65"/>
      <c r="H25" s="4"/>
      <c r="I25" s="7"/>
      <c r="K25" s="25"/>
      <c r="L25" s="42">
        <v>0</v>
      </c>
      <c r="M25" s="41"/>
    </row>
    <row r="26" spans="1:13" ht="21" x14ac:dyDescent="0.25">
      <c r="A26" s="53">
        <v>22</v>
      </c>
      <c r="B26" s="69">
        <v>29</v>
      </c>
      <c r="C26" s="148" t="s">
        <v>38</v>
      </c>
      <c r="D26" s="149"/>
      <c r="E26" s="149"/>
      <c r="F26" s="150"/>
      <c r="G26" s="65"/>
      <c r="H26" s="4"/>
      <c r="I26" s="7"/>
      <c r="K26" s="25"/>
      <c r="L26" s="42">
        <v>0</v>
      </c>
      <c r="M26" s="41"/>
    </row>
    <row r="27" spans="1:13" ht="21" x14ac:dyDescent="0.25">
      <c r="A27" s="53">
        <v>23</v>
      </c>
      <c r="B27" s="69">
        <v>19</v>
      </c>
      <c r="C27" s="148" t="s">
        <v>38</v>
      </c>
      <c r="D27" s="149"/>
      <c r="E27" s="149"/>
      <c r="F27" s="150"/>
      <c r="G27" s="65"/>
      <c r="H27" s="4"/>
      <c r="I27" s="7"/>
      <c r="K27" s="25"/>
      <c r="L27" s="42">
        <v>0</v>
      </c>
      <c r="M27" s="41"/>
    </row>
    <row r="28" spans="1:13" ht="21" x14ac:dyDescent="0.25">
      <c r="A28" s="53">
        <v>24</v>
      </c>
      <c r="B28" s="69">
        <v>14</v>
      </c>
      <c r="C28" s="148" t="s">
        <v>38</v>
      </c>
      <c r="D28" s="149"/>
      <c r="E28" s="149"/>
      <c r="F28" s="150"/>
      <c r="G28" s="65"/>
      <c r="H28" s="4"/>
      <c r="I28" s="7"/>
      <c r="K28" s="25"/>
      <c r="L28" s="42">
        <v>0</v>
      </c>
      <c r="M28" s="41"/>
    </row>
    <row r="29" spans="1:13" ht="21" x14ac:dyDescent="0.25">
      <c r="A29" s="53">
        <v>25</v>
      </c>
      <c r="B29" s="69">
        <v>22</v>
      </c>
      <c r="C29" s="148" t="s">
        <v>38</v>
      </c>
      <c r="D29" s="149"/>
      <c r="E29" s="149"/>
      <c r="F29" s="150"/>
      <c r="G29" s="65"/>
      <c r="H29" s="4"/>
      <c r="I29" s="7"/>
      <c r="K29" s="25"/>
      <c r="L29" s="42">
        <v>0</v>
      </c>
      <c r="M29" s="41"/>
    </row>
    <row r="30" spans="1:13" ht="21" x14ac:dyDescent="0.25">
      <c r="A30" s="53">
        <v>26</v>
      </c>
      <c r="B30" s="69">
        <v>25</v>
      </c>
      <c r="C30" s="159" t="s">
        <v>41</v>
      </c>
      <c r="D30" s="160"/>
      <c r="E30" s="160"/>
      <c r="F30" s="161"/>
      <c r="G30" s="65"/>
      <c r="H30" s="4"/>
      <c r="I30" s="7"/>
      <c r="K30" s="25"/>
      <c r="L30" s="42">
        <v>0</v>
      </c>
      <c r="M30" s="41"/>
    </row>
    <row r="31" spans="1:13" ht="21" x14ac:dyDescent="0.25">
      <c r="A31" s="53">
        <v>27</v>
      </c>
      <c r="B31" s="69">
        <v>26</v>
      </c>
      <c r="C31" s="148" t="s">
        <v>52</v>
      </c>
      <c r="D31" s="146"/>
      <c r="E31" s="146"/>
      <c r="F31" s="147"/>
      <c r="G31" s="65"/>
      <c r="H31" s="4"/>
      <c r="I31" s="7"/>
      <c r="K31" s="25"/>
      <c r="L31" s="42">
        <v>0</v>
      </c>
      <c r="M31" s="41"/>
    </row>
    <row r="32" spans="1:13" ht="21" x14ac:dyDescent="0.25">
      <c r="A32" s="53">
        <v>28</v>
      </c>
      <c r="B32" s="69">
        <v>24</v>
      </c>
      <c r="C32" s="148" t="s">
        <v>39</v>
      </c>
      <c r="D32" s="149"/>
      <c r="E32" s="149"/>
      <c r="F32" s="150"/>
      <c r="G32" s="65"/>
      <c r="H32" s="4"/>
      <c r="I32" s="7"/>
      <c r="K32" s="25"/>
      <c r="L32" s="42">
        <v>0</v>
      </c>
      <c r="M32" s="41"/>
    </row>
    <row r="33" spans="1:13" ht="21" x14ac:dyDescent="0.25">
      <c r="A33" s="53">
        <v>29</v>
      </c>
      <c r="B33" s="69">
        <v>30</v>
      </c>
      <c r="C33" s="148" t="s">
        <v>38</v>
      </c>
      <c r="D33" s="149"/>
      <c r="E33" s="149"/>
      <c r="F33" s="150"/>
      <c r="G33" s="65"/>
      <c r="H33" s="4"/>
      <c r="I33" s="7"/>
      <c r="K33" s="25"/>
      <c r="L33" s="42">
        <v>0</v>
      </c>
      <c r="M33" s="41"/>
    </row>
    <row r="34" spans="1:13" ht="21" x14ac:dyDescent="0.25">
      <c r="A34" s="53">
        <v>30</v>
      </c>
      <c r="B34" s="69">
        <v>24</v>
      </c>
      <c r="C34" s="148" t="s">
        <v>39</v>
      </c>
      <c r="D34" s="149"/>
      <c r="E34" s="149"/>
      <c r="F34" s="150"/>
      <c r="G34" s="65"/>
      <c r="H34" s="4"/>
      <c r="I34" s="7"/>
      <c r="K34" s="25"/>
      <c r="L34" s="42">
        <v>0</v>
      </c>
      <c r="M34" s="41"/>
    </row>
    <row r="35" spans="1:13" ht="21" x14ac:dyDescent="0.25">
      <c r="A35" s="53">
        <v>31</v>
      </c>
      <c r="B35" s="69">
        <v>29</v>
      </c>
      <c r="C35" s="148" t="s">
        <v>38</v>
      </c>
      <c r="D35" s="149"/>
      <c r="E35" s="149"/>
      <c r="F35" s="150"/>
      <c r="G35" s="65"/>
      <c r="H35" s="4"/>
      <c r="I35" s="7"/>
      <c r="K35" s="25"/>
      <c r="L35" s="42">
        <v>0</v>
      </c>
      <c r="M35" s="41"/>
    </row>
    <row r="36" spans="1:13" ht="21" x14ac:dyDescent="0.25">
      <c r="A36" s="53">
        <v>32</v>
      </c>
      <c r="B36" s="69">
        <v>30</v>
      </c>
      <c r="C36" s="151" t="s">
        <v>38</v>
      </c>
      <c r="D36" s="151"/>
      <c r="E36" s="151"/>
      <c r="F36" s="152"/>
      <c r="G36" s="65"/>
      <c r="H36" s="4"/>
      <c r="I36" s="7"/>
      <c r="K36" s="25"/>
      <c r="L36" s="42">
        <v>0</v>
      </c>
      <c r="M36" s="41"/>
    </row>
    <row r="37" spans="1:13" ht="21" x14ac:dyDescent="0.25">
      <c r="A37" s="53">
        <v>33</v>
      </c>
      <c r="B37" s="69">
        <v>28</v>
      </c>
      <c r="C37" s="148" t="s">
        <v>38</v>
      </c>
      <c r="D37" s="149"/>
      <c r="E37" s="149"/>
      <c r="F37" s="150"/>
      <c r="G37" s="65"/>
      <c r="H37" s="4"/>
      <c r="I37" s="7"/>
      <c r="K37" s="25"/>
      <c r="L37" s="42">
        <v>0</v>
      </c>
      <c r="M37" s="41"/>
    </row>
    <row r="38" spans="1:13" ht="21.75" thickBot="1" x14ac:dyDescent="0.3">
      <c r="A38" s="59">
        <v>34</v>
      </c>
      <c r="B38" s="74">
        <v>36</v>
      </c>
      <c r="C38" s="189" t="s">
        <v>38</v>
      </c>
      <c r="D38" s="189"/>
      <c r="E38" s="189"/>
      <c r="F38" s="190"/>
      <c r="G38" s="65"/>
      <c r="H38" s="6"/>
      <c r="I38" s="8"/>
      <c r="K38" s="32"/>
      <c r="L38" s="42">
        <f>SUM(B22:B38)</f>
        <v>431</v>
      </c>
      <c r="M38" s="42">
        <f>L21+L38</f>
        <v>855</v>
      </c>
    </row>
    <row r="39" spans="1:13" ht="6" customHeight="1" thickBot="1" x14ac:dyDescent="0.3">
      <c r="A39" s="71"/>
      <c r="B39" s="71"/>
      <c r="C39" s="66"/>
      <c r="D39" s="66"/>
      <c r="E39" s="66"/>
      <c r="F39" s="66"/>
      <c r="G39" s="66"/>
      <c r="I39" s="72"/>
      <c r="L39" s="41"/>
    </row>
    <row r="40" spans="1:13" ht="21.75" thickBot="1" x14ac:dyDescent="0.3">
      <c r="A40" s="1" t="s">
        <v>29</v>
      </c>
      <c r="B40" s="2">
        <f>SUM(B5:B38)</f>
        <v>855</v>
      </c>
      <c r="C40" s="143" t="s">
        <v>30</v>
      </c>
      <c r="D40" s="144"/>
      <c r="E40" s="143">
        <f xml:space="preserve"> K40</f>
        <v>26</v>
      </c>
      <c r="F40" s="153"/>
      <c r="G40" s="66"/>
      <c r="H40" s="40" t="s">
        <v>31</v>
      </c>
      <c r="I40" s="9">
        <f>SUM(I5:I38)</f>
        <v>6500000</v>
      </c>
      <c r="K40" s="26">
        <f>SUM(K5:K38)</f>
        <v>26</v>
      </c>
      <c r="L40" s="42">
        <f>SUM(L5:L39)</f>
        <v>870</v>
      </c>
    </row>
  </sheetData>
  <sheetProtection password="CFDC" sheet="1" objects="1" scenarios="1"/>
  <sortState xmlns:xlrd2="http://schemas.microsoft.com/office/spreadsheetml/2017/richdata2" ref="H5:K15">
    <sortCondition descending="1" ref="H5"/>
  </sortState>
  <mergeCells count="42">
    <mergeCell ref="C36:F36"/>
    <mergeCell ref="C37:F37"/>
    <mergeCell ref="C38:F38"/>
    <mergeCell ref="C40:D40"/>
    <mergeCell ref="E40:F40"/>
    <mergeCell ref="C23:F23"/>
    <mergeCell ref="C12:F12"/>
    <mergeCell ref="C13:F13"/>
    <mergeCell ref="C14:F14"/>
    <mergeCell ref="C15:F15"/>
    <mergeCell ref="C16:F16"/>
    <mergeCell ref="C18:F18"/>
    <mergeCell ref="C19:F19"/>
    <mergeCell ref="C20:F20"/>
    <mergeCell ref="C21:F21"/>
    <mergeCell ref="C22:F22"/>
    <mergeCell ref="C17:F17"/>
    <mergeCell ref="C34:F34"/>
    <mergeCell ref="C35:F35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11:F11"/>
    <mergeCell ref="C5:F5"/>
    <mergeCell ref="A1:F1"/>
    <mergeCell ref="H1:I1"/>
    <mergeCell ref="C3:F3"/>
    <mergeCell ref="H3:I3"/>
    <mergeCell ref="A4:I4"/>
    <mergeCell ref="A2:F2"/>
    <mergeCell ref="C6:F6"/>
    <mergeCell ref="C7:F7"/>
    <mergeCell ref="C8:F8"/>
    <mergeCell ref="C9:F9"/>
    <mergeCell ref="C10:F10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2:X37"/>
  <sheetViews>
    <sheetView zoomScaleNormal="100" workbookViewId="0">
      <selection activeCell="E21" sqref="E21"/>
    </sheetView>
  </sheetViews>
  <sheetFormatPr baseColWidth="10" defaultColWidth="11.42578125" defaultRowHeight="15" x14ac:dyDescent="0.25"/>
  <sheetData>
    <row r="2" spans="1:24" x14ac:dyDescent="0.25">
      <c r="W2" s="33" t="s">
        <v>1</v>
      </c>
      <c r="X2" s="33" t="s">
        <v>2</v>
      </c>
    </row>
    <row r="3" spans="1:24" ht="21" x14ac:dyDescent="0.25">
      <c r="A3" s="43">
        <f>'TW 1718'!L21</f>
        <v>424</v>
      </c>
      <c r="B3" s="181" t="s">
        <v>32</v>
      </c>
      <c r="C3" s="181"/>
      <c r="D3" s="181"/>
      <c r="E3" s="181"/>
      <c r="W3" s="33">
        <v>1</v>
      </c>
      <c r="X3" s="33">
        <v>28</v>
      </c>
    </row>
    <row r="4" spans="1:24" ht="21" x14ac:dyDescent="0.25">
      <c r="A4" s="36">
        <f>A3/17</f>
        <v>24.941176470588236</v>
      </c>
      <c r="B4" s="181" t="s">
        <v>33</v>
      </c>
      <c r="C4" s="181"/>
      <c r="D4" s="181"/>
      <c r="E4" s="181"/>
      <c r="W4" s="33">
        <v>2</v>
      </c>
      <c r="X4" s="33">
        <v>24</v>
      </c>
    </row>
    <row r="5" spans="1:24" ht="21" x14ac:dyDescent="0.25">
      <c r="A5" s="35"/>
      <c r="W5" s="33">
        <v>3</v>
      </c>
      <c r="X5" s="33">
        <v>25</v>
      </c>
    </row>
    <row r="6" spans="1:24" ht="21" x14ac:dyDescent="0.25">
      <c r="A6" s="43">
        <f>'TW 1718'!L38</f>
        <v>431</v>
      </c>
      <c r="B6" s="181" t="s">
        <v>34</v>
      </c>
      <c r="C6" s="181"/>
      <c r="D6" s="181"/>
      <c r="E6" s="181"/>
      <c r="W6" s="33">
        <v>4</v>
      </c>
      <c r="X6" s="33">
        <v>31</v>
      </c>
    </row>
    <row r="7" spans="1:24" ht="21" x14ac:dyDescent="0.25">
      <c r="A7" s="36">
        <f>A6/17</f>
        <v>25.352941176470587</v>
      </c>
      <c r="B7" s="181" t="s">
        <v>33</v>
      </c>
      <c r="C7" s="181"/>
      <c r="D7" s="181"/>
      <c r="E7" s="181"/>
      <c r="W7" s="33">
        <v>5</v>
      </c>
      <c r="X7" s="33">
        <v>17</v>
      </c>
    </row>
    <row r="8" spans="1:24" ht="21" x14ac:dyDescent="0.25">
      <c r="A8" s="35"/>
      <c r="W8" s="33">
        <v>6</v>
      </c>
      <c r="X8" s="33">
        <v>27</v>
      </c>
    </row>
    <row r="9" spans="1:24" ht="21" x14ac:dyDescent="0.25">
      <c r="A9" s="43">
        <f>'TW 1718'!L21+'TW 1718'!L38</f>
        <v>855</v>
      </c>
      <c r="B9" s="181" t="s">
        <v>53</v>
      </c>
      <c r="C9" s="181"/>
      <c r="D9" s="181"/>
      <c r="E9" s="181"/>
      <c r="W9" s="33">
        <v>7</v>
      </c>
      <c r="X9" s="33">
        <v>25</v>
      </c>
    </row>
    <row r="10" spans="1:24" ht="21" x14ac:dyDescent="0.25">
      <c r="A10" s="36">
        <f>A9/34</f>
        <v>25.147058823529413</v>
      </c>
      <c r="B10" s="181" t="s">
        <v>33</v>
      </c>
      <c r="C10" s="181"/>
      <c r="D10" s="181"/>
      <c r="E10" s="181"/>
      <c r="W10" s="33">
        <v>8</v>
      </c>
      <c r="X10" s="33">
        <v>28</v>
      </c>
    </row>
    <row r="11" spans="1:24" x14ac:dyDescent="0.25">
      <c r="W11" s="33">
        <v>9</v>
      </c>
      <c r="X11" s="33">
        <v>22</v>
      </c>
    </row>
    <row r="12" spans="1:24" x14ac:dyDescent="0.25">
      <c r="L12" s="34"/>
      <c r="W12" s="33">
        <v>10</v>
      </c>
      <c r="X12" s="33">
        <v>31</v>
      </c>
    </row>
    <row r="13" spans="1:24" x14ac:dyDescent="0.25">
      <c r="W13" s="37">
        <v>11</v>
      </c>
      <c r="X13" s="37">
        <v>25</v>
      </c>
    </row>
    <row r="14" spans="1:24" x14ac:dyDescent="0.25">
      <c r="W14" s="37">
        <v>12</v>
      </c>
      <c r="X14" s="37">
        <v>23</v>
      </c>
    </row>
    <row r="15" spans="1:24" x14ac:dyDescent="0.25">
      <c r="A15" s="33" t="s">
        <v>36</v>
      </c>
      <c r="B15" s="39">
        <f ca="1">TODAY()</f>
        <v>45046</v>
      </c>
      <c r="W15" s="37">
        <v>13</v>
      </c>
      <c r="X15" s="37">
        <v>30</v>
      </c>
    </row>
    <row r="16" spans="1:24" x14ac:dyDescent="0.25">
      <c r="W16" s="37">
        <v>14</v>
      </c>
      <c r="X16" s="37">
        <v>26</v>
      </c>
    </row>
    <row r="17" spans="23:24" x14ac:dyDescent="0.25">
      <c r="W17" s="37">
        <v>15</v>
      </c>
      <c r="X17" s="37">
        <v>24</v>
      </c>
    </row>
    <row r="18" spans="23:24" x14ac:dyDescent="0.25">
      <c r="W18" s="37">
        <v>16</v>
      </c>
      <c r="X18" s="37">
        <v>24</v>
      </c>
    </row>
    <row r="19" spans="23:24" x14ac:dyDescent="0.25">
      <c r="W19" s="37">
        <v>17</v>
      </c>
      <c r="X19" s="37">
        <v>21</v>
      </c>
    </row>
    <row r="20" spans="23:24" x14ac:dyDescent="0.25">
      <c r="W20" s="37">
        <v>18</v>
      </c>
      <c r="X20" s="37">
        <f>'TW 1617'!B22</f>
        <v>31</v>
      </c>
    </row>
    <row r="21" spans="23:24" x14ac:dyDescent="0.25">
      <c r="W21" s="37">
        <v>19</v>
      </c>
      <c r="X21" s="37">
        <v>21</v>
      </c>
    </row>
    <row r="22" spans="23:24" x14ac:dyDescent="0.25">
      <c r="W22" s="37">
        <v>20</v>
      </c>
      <c r="X22" s="37">
        <f>'TW 1617'!B24</f>
        <v>22</v>
      </c>
    </row>
    <row r="23" spans="23:24" x14ac:dyDescent="0.25">
      <c r="W23" s="37">
        <v>21</v>
      </c>
      <c r="X23" s="37">
        <f>'TW 1617'!B25</f>
        <v>24</v>
      </c>
    </row>
    <row r="24" spans="23:24" x14ac:dyDescent="0.25">
      <c r="W24" s="37">
        <v>22</v>
      </c>
      <c r="X24" s="37">
        <f>'TW 1617'!B26</f>
        <v>29</v>
      </c>
    </row>
    <row r="25" spans="23:24" x14ac:dyDescent="0.25">
      <c r="W25" s="37">
        <v>23</v>
      </c>
      <c r="X25" s="37">
        <f>'TW 1617'!B27</f>
        <v>36</v>
      </c>
    </row>
    <row r="26" spans="23:24" x14ac:dyDescent="0.25">
      <c r="W26" s="37">
        <v>24</v>
      </c>
      <c r="X26" s="37">
        <f>'TW 1617'!B28</f>
        <v>24</v>
      </c>
    </row>
    <row r="27" spans="23:24" x14ac:dyDescent="0.25">
      <c r="W27" s="37">
        <v>25</v>
      </c>
      <c r="X27" s="37">
        <f>'TW 1617'!B29</f>
        <v>16</v>
      </c>
    </row>
    <row r="28" spans="23:24" x14ac:dyDescent="0.25">
      <c r="W28" s="37">
        <v>26</v>
      </c>
      <c r="X28" s="37">
        <f>'TW 1617'!B30</f>
        <v>35</v>
      </c>
    </row>
    <row r="29" spans="23:24" x14ac:dyDescent="0.25">
      <c r="W29" s="37">
        <v>27</v>
      </c>
      <c r="X29" s="37">
        <f>'TW 1617'!B31</f>
        <v>22</v>
      </c>
    </row>
    <row r="30" spans="23:24" x14ac:dyDescent="0.25">
      <c r="W30" s="37">
        <v>28</v>
      </c>
      <c r="X30" s="37">
        <f>'TW 1617'!B32</f>
        <v>31</v>
      </c>
    </row>
    <row r="31" spans="23:24" x14ac:dyDescent="0.25">
      <c r="W31" s="37">
        <v>29</v>
      </c>
      <c r="X31" s="37">
        <f>'TW 1617'!B33</f>
        <v>29</v>
      </c>
    </row>
    <row r="32" spans="23:24" x14ac:dyDescent="0.25">
      <c r="W32" s="37">
        <v>30</v>
      </c>
      <c r="X32" s="37">
        <f>'TW 1617'!B34</f>
        <v>30</v>
      </c>
    </row>
    <row r="33" spans="18:24" x14ac:dyDescent="0.25">
      <c r="W33" s="37">
        <v>31</v>
      </c>
      <c r="X33" s="37">
        <f>'TW 1617'!B35</f>
        <v>24</v>
      </c>
    </row>
    <row r="34" spans="18:24" x14ac:dyDescent="0.25">
      <c r="W34" s="37">
        <v>32</v>
      </c>
      <c r="X34" s="37">
        <f>'TW 1617'!B36</f>
        <v>24</v>
      </c>
    </row>
    <row r="35" spans="18:24" x14ac:dyDescent="0.25">
      <c r="W35" s="37">
        <v>33</v>
      </c>
      <c r="X35" s="37">
        <f>'TW 1617'!B37</f>
        <v>37</v>
      </c>
    </row>
    <row r="36" spans="18:24" x14ac:dyDescent="0.25">
      <c r="W36" s="37">
        <v>34</v>
      </c>
      <c r="X36" s="37">
        <f>'TW 1617'!B38</f>
        <v>35</v>
      </c>
    </row>
    <row r="37" spans="18:24" x14ac:dyDescent="0.25">
      <c r="R37" s="38"/>
      <c r="S37" s="38"/>
    </row>
  </sheetData>
  <sheetProtection password="CFDC" sheet="1" objects="1" scenarios="1"/>
  <mergeCells count="6">
    <mergeCell ref="B4:E4"/>
    <mergeCell ref="B7:E7"/>
    <mergeCell ref="B9:E9"/>
    <mergeCell ref="B10:E10"/>
    <mergeCell ref="B3:E3"/>
    <mergeCell ref="B6:E6"/>
  </mergeCell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40"/>
  <sheetViews>
    <sheetView workbookViewId="0">
      <selection sqref="A1:XFD1048576"/>
    </sheetView>
  </sheetViews>
  <sheetFormatPr baseColWidth="10" defaultColWidth="11.42578125" defaultRowHeight="15" x14ac:dyDescent="0.25"/>
  <cols>
    <col min="1" max="1" width="18" customWidth="1"/>
    <col min="2" max="2" width="8.85546875" customWidth="1"/>
    <col min="6" max="6" width="65" customWidth="1"/>
    <col min="7" max="7" width="1.28515625" customWidth="1"/>
    <col min="8" max="8" width="23.5703125" customWidth="1"/>
    <col min="9" max="9" width="16.5703125" customWidth="1"/>
    <col min="10" max="10" width="1.28515625" customWidth="1"/>
  </cols>
  <sheetData>
    <row r="1" spans="1:12" ht="27" thickBot="1" x14ac:dyDescent="0.45">
      <c r="A1" s="171" t="s">
        <v>54</v>
      </c>
      <c r="B1" s="172"/>
      <c r="C1" s="172"/>
      <c r="D1" s="172"/>
      <c r="E1" s="172"/>
      <c r="F1" s="173"/>
      <c r="G1" s="67"/>
      <c r="H1" s="177">
        <f ca="1">TODAY()</f>
        <v>45046</v>
      </c>
      <c r="I1" s="178"/>
    </row>
    <row r="2" spans="1:12" ht="7.5" customHeight="1" thickBot="1" x14ac:dyDescent="0.45">
      <c r="A2" s="183"/>
      <c r="B2" s="183"/>
      <c r="C2" s="183"/>
      <c r="D2" s="183"/>
      <c r="E2" s="183"/>
      <c r="F2" s="183"/>
      <c r="G2" s="62"/>
      <c r="H2" s="62"/>
      <c r="I2" s="62"/>
    </row>
    <row r="3" spans="1:12" ht="27" thickBot="1" x14ac:dyDescent="0.45">
      <c r="A3" s="17" t="s">
        <v>1</v>
      </c>
      <c r="B3" s="18" t="s">
        <v>2</v>
      </c>
      <c r="C3" s="168" t="s">
        <v>3</v>
      </c>
      <c r="D3" s="168"/>
      <c r="E3" s="168"/>
      <c r="F3" s="169"/>
      <c r="G3" s="68"/>
      <c r="H3" s="170" t="s">
        <v>4</v>
      </c>
      <c r="I3" s="169"/>
      <c r="J3" s="62"/>
      <c r="K3" s="24" t="s">
        <v>5</v>
      </c>
    </row>
    <row r="4" spans="1:12" ht="3.75" customHeight="1" thickBot="1" x14ac:dyDescent="0.3">
      <c r="A4" s="182"/>
      <c r="B4" s="182"/>
      <c r="C4" s="182"/>
      <c r="D4" s="182"/>
      <c r="E4" s="182"/>
      <c r="F4" s="182"/>
      <c r="G4" s="182"/>
      <c r="H4" s="182"/>
      <c r="I4" s="182"/>
    </row>
    <row r="5" spans="1:12" ht="21" x14ac:dyDescent="0.25">
      <c r="A5" s="75">
        <v>1</v>
      </c>
      <c r="B5" s="3">
        <v>23</v>
      </c>
      <c r="C5" s="174" t="s">
        <v>43</v>
      </c>
      <c r="D5" s="175"/>
      <c r="E5" s="175"/>
      <c r="F5" s="176"/>
      <c r="G5" s="63"/>
      <c r="H5" s="81" t="s">
        <v>11</v>
      </c>
      <c r="I5" s="78">
        <v>250000</v>
      </c>
      <c r="K5" s="79">
        <v>1</v>
      </c>
      <c r="L5" s="42">
        <v>1</v>
      </c>
    </row>
    <row r="6" spans="1:12" ht="21" x14ac:dyDescent="0.3">
      <c r="A6" s="76">
        <v>2</v>
      </c>
      <c r="B6" s="5">
        <v>22</v>
      </c>
      <c r="C6" s="166" t="s">
        <v>13</v>
      </c>
      <c r="D6" s="166"/>
      <c r="E6" s="166"/>
      <c r="F6" s="167"/>
      <c r="G6" s="64"/>
      <c r="H6" s="60" t="s">
        <v>13</v>
      </c>
      <c r="I6" s="7">
        <v>250000</v>
      </c>
      <c r="K6" s="25">
        <v>1</v>
      </c>
      <c r="L6" s="42">
        <v>1</v>
      </c>
    </row>
    <row r="7" spans="1:12" ht="21" x14ac:dyDescent="0.3">
      <c r="A7" s="76">
        <v>3</v>
      </c>
      <c r="B7" s="5">
        <v>34</v>
      </c>
      <c r="C7" s="151" t="s">
        <v>38</v>
      </c>
      <c r="D7" s="151"/>
      <c r="E7" s="151"/>
      <c r="F7" s="152"/>
      <c r="G7" s="64"/>
      <c r="H7" s="55" t="s">
        <v>15</v>
      </c>
      <c r="I7" s="7">
        <v>750000</v>
      </c>
      <c r="K7" s="25">
        <v>3</v>
      </c>
      <c r="L7" s="42">
        <v>1</v>
      </c>
    </row>
    <row r="8" spans="1:12" ht="21" x14ac:dyDescent="0.25">
      <c r="A8" s="76">
        <v>4</v>
      </c>
      <c r="B8" s="5">
        <v>24</v>
      </c>
      <c r="C8" s="151" t="s">
        <v>55</v>
      </c>
      <c r="D8" s="151"/>
      <c r="E8" s="151"/>
      <c r="F8" s="152"/>
      <c r="G8" s="65"/>
      <c r="H8" s="55" t="s">
        <v>43</v>
      </c>
      <c r="I8" s="7">
        <v>750000</v>
      </c>
      <c r="K8" s="25">
        <v>3</v>
      </c>
      <c r="L8" s="42">
        <v>1</v>
      </c>
    </row>
    <row r="9" spans="1:12" ht="21" x14ac:dyDescent="0.25">
      <c r="A9" s="76">
        <v>5</v>
      </c>
      <c r="B9" s="5">
        <v>27</v>
      </c>
      <c r="C9" s="148" t="s">
        <v>56</v>
      </c>
      <c r="D9" s="146"/>
      <c r="E9" s="146"/>
      <c r="F9" s="147"/>
      <c r="G9" s="65"/>
      <c r="H9" s="60" t="s">
        <v>17</v>
      </c>
      <c r="I9" s="7">
        <v>750000</v>
      </c>
      <c r="K9" s="25">
        <v>3</v>
      </c>
      <c r="L9" s="42">
        <v>1</v>
      </c>
    </row>
    <row r="10" spans="1:12" ht="21" x14ac:dyDescent="0.25">
      <c r="A10" s="76">
        <v>6</v>
      </c>
      <c r="B10" s="5">
        <v>32</v>
      </c>
      <c r="C10" s="159" t="s">
        <v>38</v>
      </c>
      <c r="D10" s="160"/>
      <c r="E10" s="160"/>
      <c r="F10" s="161"/>
      <c r="G10" s="65"/>
      <c r="H10" s="60" t="s">
        <v>16</v>
      </c>
      <c r="I10" s="7">
        <v>750000</v>
      </c>
      <c r="K10" s="25">
        <v>3</v>
      </c>
      <c r="L10" s="42">
        <v>1</v>
      </c>
    </row>
    <row r="11" spans="1:12" ht="21" x14ac:dyDescent="0.25">
      <c r="A11" s="76">
        <v>7</v>
      </c>
      <c r="B11" s="5">
        <v>27</v>
      </c>
      <c r="C11" s="159" t="s">
        <v>40</v>
      </c>
      <c r="D11" s="160"/>
      <c r="E11" s="160"/>
      <c r="F11" s="161"/>
      <c r="G11" s="65"/>
      <c r="H11" s="55" t="s">
        <v>40</v>
      </c>
      <c r="I11" s="7">
        <v>1000000</v>
      </c>
      <c r="K11" s="25">
        <v>4</v>
      </c>
      <c r="L11" s="42">
        <v>1</v>
      </c>
    </row>
    <row r="12" spans="1:12" ht="21" x14ac:dyDescent="0.25">
      <c r="A12" s="76">
        <v>8</v>
      </c>
      <c r="B12" s="5">
        <v>32</v>
      </c>
      <c r="C12" s="151" t="s">
        <v>38</v>
      </c>
      <c r="D12" s="162"/>
      <c r="E12" s="162"/>
      <c r="F12" s="163"/>
      <c r="G12" s="65"/>
      <c r="H12" s="60" t="s">
        <v>24</v>
      </c>
      <c r="I12" s="7">
        <v>250000</v>
      </c>
      <c r="K12" s="25">
        <v>1</v>
      </c>
      <c r="L12" s="42">
        <v>1</v>
      </c>
    </row>
    <row r="13" spans="1:12" ht="21" x14ac:dyDescent="0.25">
      <c r="A13" s="76">
        <v>9</v>
      </c>
      <c r="B13" s="5">
        <v>31</v>
      </c>
      <c r="C13" s="151" t="s">
        <v>38</v>
      </c>
      <c r="D13" s="162"/>
      <c r="E13" s="162"/>
      <c r="F13" s="163"/>
      <c r="G13" s="65"/>
      <c r="H13" s="4"/>
      <c r="I13" s="7"/>
      <c r="K13" s="25"/>
      <c r="L13" s="42">
        <v>1</v>
      </c>
    </row>
    <row r="14" spans="1:12" ht="21" x14ac:dyDescent="0.25">
      <c r="A14" s="76">
        <v>10</v>
      </c>
      <c r="B14" s="5">
        <v>27</v>
      </c>
      <c r="C14" s="148" t="s">
        <v>56</v>
      </c>
      <c r="D14" s="146"/>
      <c r="E14" s="146"/>
      <c r="F14" s="147"/>
      <c r="G14" s="65"/>
      <c r="H14" s="4"/>
      <c r="I14" s="7"/>
      <c r="K14" s="25"/>
      <c r="L14" s="42">
        <v>1</v>
      </c>
    </row>
    <row r="15" spans="1:12" ht="21" x14ac:dyDescent="0.25">
      <c r="A15" s="76">
        <v>11</v>
      </c>
      <c r="B15" s="5">
        <v>32</v>
      </c>
      <c r="C15" s="166" t="s">
        <v>38</v>
      </c>
      <c r="D15" s="166"/>
      <c r="E15" s="166"/>
      <c r="F15" s="167"/>
      <c r="G15" s="65"/>
      <c r="H15" s="4"/>
      <c r="I15" s="7"/>
      <c r="K15" s="25"/>
      <c r="L15" s="42">
        <v>1</v>
      </c>
    </row>
    <row r="16" spans="1:12" ht="21" x14ac:dyDescent="0.25">
      <c r="A16" s="76">
        <v>12</v>
      </c>
      <c r="B16" s="5">
        <v>36</v>
      </c>
      <c r="C16" s="166" t="s">
        <v>38</v>
      </c>
      <c r="D16" s="166"/>
      <c r="E16" s="166"/>
      <c r="F16" s="167"/>
      <c r="G16" s="65"/>
      <c r="H16" s="61"/>
      <c r="I16" s="7"/>
      <c r="K16" s="25"/>
      <c r="L16" s="42">
        <v>1</v>
      </c>
    </row>
    <row r="17" spans="1:13" ht="21" x14ac:dyDescent="0.25">
      <c r="A17" s="76">
        <v>13</v>
      </c>
      <c r="B17" s="5">
        <v>18</v>
      </c>
      <c r="C17" s="151" t="s">
        <v>38</v>
      </c>
      <c r="D17" s="162"/>
      <c r="E17" s="162"/>
      <c r="F17" s="163"/>
      <c r="G17" s="65"/>
      <c r="H17" s="4"/>
      <c r="I17" s="7"/>
      <c r="K17" s="25"/>
      <c r="L17" s="42">
        <v>1</v>
      </c>
    </row>
    <row r="18" spans="1:13" ht="21" x14ac:dyDescent="0.25">
      <c r="A18" s="76">
        <v>14</v>
      </c>
      <c r="B18" s="5">
        <v>24</v>
      </c>
      <c r="C18" s="151" t="s">
        <v>55</v>
      </c>
      <c r="D18" s="151"/>
      <c r="E18" s="151"/>
      <c r="F18" s="152"/>
      <c r="G18" s="65"/>
      <c r="H18" s="4"/>
      <c r="I18" s="7"/>
      <c r="K18" s="25"/>
      <c r="L18" s="42">
        <v>1</v>
      </c>
    </row>
    <row r="19" spans="1:13" ht="21" x14ac:dyDescent="0.25">
      <c r="A19" s="76">
        <v>15</v>
      </c>
      <c r="B19" s="5">
        <v>24</v>
      </c>
      <c r="C19" s="151" t="s">
        <v>57</v>
      </c>
      <c r="D19" s="151"/>
      <c r="E19" s="151"/>
      <c r="F19" s="152"/>
      <c r="G19" s="65"/>
      <c r="H19" s="4"/>
      <c r="I19" s="7"/>
      <c r="K19" s="25"/>
      <c r="L19" s="42">
        <v>1</v>
      </c>
    </row>
    <row r="20" spans="1:13" ht="21" x14ac:dyDescent="0.25">
      <c r="A20" s="76">
        <v>16</v>
      </c>
      <c r="B20" s="5">
        <v>23</v>
      </c>
      <c r="C20" s="151" t="s">
        <v>43</v>
      </c>
      <c r="D20" s="151"/>
      <c r="E20" s="151"/>
      <c r="F20" s="152"/>
      <c r="G20" s="65"/>
      <c r="H20" s="61"/>
      <c r="I20" s="7"/>
      <c r="K20" s="25"/>
      <c r="L20" s="42">
        <v>0</v>
      </c>
    </row>
    <row r="21" spans="1:13" ht="21.75" thickBot="1" x14ac:dyDescent="0.3">
      <c r="A21" s="80">
        <v>17</v>
      </c>
      <c r="B21" s="51">
        <v>28</v>
      </c>
      <c r="C21" s="184" t="s">
        <v>38</v>
      </c>
      <c r="D21" s="184"/>
      <c r="E21" s="184"/>
      <c r="F21" s="185"/>
      <c r="G21" s="65"/>
      <c r="H21" s="4"/>
      <c r="I21" s="7"/>
      <c r="K21" s="25"/>
      <c r="L21" s="42">
        <f>SUM(B5:B21)</f>
        <v>464</v>
      </c>
      <c r="M21" s="41"/>
    </row>
    <row r="22" spans="1:13" ht="21.75" thickTop="1" x14ac:dyDescent="0.25">
      <c r="A22" s="52">
        <v>18</v>
      </c>
      <c r="B22" s="73">
        <v>26</v>
      </c>
      <c r="C22" s="186" t="s">
        <v>58</v>
      </c>
      <c r="D22" s="187"/>
      <c r="E22" s="187"/>
      <c r="F22" s="188"/>
      <c r="G22" s="65"/>
      <c r="H22" s="16"/>
      <c r="I22" s="70"/>
      <c r="K22" s="25"/>
      <c r="L22" s="42">
        <v>0</v>
      </c>
      <c r="M22" s="41"/>
    </row>
    <row r="23" spans="1:13" ht="21" x14ac:dyDescent="0.25">
      <c r="A23" s="53">
        <v>19</v>
      </c>
      <c r="B23" s="69">
        <v>37</v>
      </c>
      <c r="C23" s="159" t="s">
        <v>38</v>
      </c>
      <c r="D23" s="160"/>
      <c r="E23" s="160"/>
      <c r="F23" s="161"/>
      <c r="G23" s="65"/>
      <c r="H23" s="4"/>
      <c r="I23" s="7"/>
      <c r="K23" s="25"/>
      <c r="L23" s="42">
        <v>0</v>
      </c>
      <c r="M23" s="41"/>
    </row>
    <row r="24" spans="1:13" ht="21" x14ac:dyDescent="0.25">
      <c r="A24" s="53">
        <v>20</v>
      </c>
      <c r="B24" s="69">
        <v>23</v>
      </c>
      <c r="C24" s="159" t="s">
        <v>43</v>
      </c>
      <c r="D24" s="160"/>
      <c r="E24" s="160"/>
      <c r="F24" s="161"/>
      <c r="G24" s="65"/>
      <c r="H24" s="4"/>
      <c r="I24" s="7"/>
      <c r="K24" s="25"/>
      <c r="L24" s="42">
        <v>0</v>
      </c>
      <c r="M24" s="41"/>
    </row>
    <row r="25" spans="1:13" ht="21" x14ac:dyDescent="0.25">
      <c r="A25" s="53">
        <v>21</v>
      </c>
      <c r="B25" s="69">
        <v>34</v>
      </c>
      <c r="C25" s="159" t="s">
        <v>38</v>
      </c>
      <c r="D25" s="160"/>
      <c r="E25" s="160"/>
      <c r="F25" s="161"/>
      <c r="G25" s="65"/>
      <c r="H25" s="4"/>
      <c r="I25" s="7"/>
      <c r="K25" s="25"/>
      <c r="L25" s="42">
        <v>0</v>
      </c>
      <c r="M25" s="41"/>
    </row>
    <row r="26" spans="1:13" ht="21" x14ac:dyDescent="0.25">
      <c r="A26" s="53">
        <v>22</v>
      </c>
      <c r="B26" s="69">
        <v>21</v>
      </c>
      <c r="C26" s="148" t="s">
        <v>38</v>
      </c>
      <c r="D26" s="149"/>
      <c r="E26" s="149"/>
      <c r="F26" s="150"/>
      <c r="G26" s="65"/>
      <c r="H26" s="4"/>
      <c r="I26" s="7"/>
      <c r="K26" s="25"/>
      <c r="L26" s="42">
        <v>0</v>
      </c>
      <c r="M26" s="41"/>
    </row>
    <row r="27" spans="1:13" ht="21" x14ac:dyDescent="0.25">
      <c r="A27" s="53">
        <v>23</v>
      </c>
      <c r="B27" s="69">
        <v>28</v>
      </c>
      <c r="C27" s="148" t="s">
        <v>38</v>
      </c>
      <c r="D27" s="149"/>
      <c r="E27" s="149"/>
      <c r="F27" s="150"/>
      <c r="G27" s="65"/>
      <c r="H27" s="4"/>
      <c r="I27" s="7"/>
      <c r="K27" s="25"/>
      <c r="L27" s="42">
        <v>0</v>
      </c>
      <c r="M27" s="41"/>
    </row>
    <row r="28" spans="1:13" ht="21" x14ac:dyDescent="0.25">
      <c r="A28" s="53">
        <v>24</v>
      </c>
      <c r="B28" s="69">
        <v>32</v>
      </c>
      <c r="C28" s="148" t="s">
        <v>38</v>
      </c>
      <c r="D28" s="149"/>
      <c r="E28" s="149"/>
      <c r="F28" s="150"/>
      <c r="G28" s="65"/>
      <c r="H28" s="4"/>
      <c r="I28" s="7"/>
      <c r="K28" s="25"/>
      <c r="L28" s="42">
        <v>0</v>
      </c>
      <c r="M28" s="41"/>
    </row>
    <row r="29" spans="1:13" ht="21" x14ac:dyDescent="0.25">
      <c r="A29" s="53">
        <v>25</v>
      </c>
      <c r="B29" s="69">
        <v>31</v>
      </c>
      <c r="C29" s="148" t="s">
        <v>38</v>
      </c>
      <c r="D29" s="149"/>
      <c r="E29" s="149"/>
      <c r="F29" s="150"/>
      <c r="G29" s="65"/>
      <c r="H29" s="4"/>
      <c r="I29" s="7"/>
      <c r="K29" s="25"/>
      <c r="L29" s="42">
        <v>0</v>
      </c>
      <c r="M29" s="41"/>
    </row>
    <row r="30" spans="1:13" ht="21" x14ac:dyDescent="0.25">
      <c r="A30" s="53">
        <v>26</v>
      </c>
      <c r="B30" s="69">
        <v>32</v>
      </c>
      <c r="C30" s="159" t="s">
        <v>38</v>
      </c>
      <c r="D30" s="160"/>
      <c r="E30" s="160"/>
      <c r="F30" s="161"/>
      <c r="G30" s="65"/>
      <c r="H30" s="4"/>
      <c r="I30" s="7"/>
      <c r="K30" s="25"/>
      <c r="L30" s="42">
        <v>0</v>
      </c>
      <c r="M30" s="41"/>
    </row>
    <row r="31" spans="1:13" ht="21" x14ac:dyDescent="0.25">
      <c r="A31" s="53">
        <v>27</v>
      </c>
      <c r="B31" s="69">
        <v>29</v>
      </c>
      <c r="C31" s="148" t="s">
        <v>38</v>
      </c>
      <c r="D31" s="146"/>
      <c r="E31" s="146"/>
      <c r="F31" s="147"/>
      <c r="G31" s="65"/>
      <c r="H31" s="4"/>
      <c r="I31" s="7"/>
      <c r="K31" s="25"/>
      <c r="L31" s="42">
        <v>0</v>
      </c>
      <c r="M31" s="41"/>
    </row>
    <row r="32" spans="1:13" ht="21" x14ac:dyDescent="0.25">
      <c r="A32" s="53">
        <v>28</v>
      </c>
      <c r="B32" s="69">
        <v>34</v>
      </c>
      <c r="C32" s="148" t="s">
        <v>38</v>
      </c>
      <c r="D32" s="149"/>
      <c r="E32" s="149"/>
      <c r="F32" s="150"/>
      <c r="G32" s="65"/>
      <c r="H32" s="4"/>
      <c r="I32" s="7"/>
      <c r="K32" s="25"/>
      <c r="L32" s="42">
        <v>0</v>
      </c>
      <c r="M32" s="41"/>
    </row>
    <row r="33" spans="1:13" ht="21" x14ac:dyDescent="0.25">
      <c r="A33" s="53">
        <v>29</v>
      </c>
      <c r="B33" s="69">
        <v>23</v>
      </c>
      <c r="C33" s="148" t="s">
        <v>38</v>
      </c>
      <c r="D33" s="149"/>
      <c r="E33" s="149"/>
      <c r="F33" s="150"/>
      <c r="G33" s="65"/>
      <c r="H33" s="4"/>
      <c r="I33" s="7"/>
      <c r="K33" s="25"/>
      <c r="L33" s="42">
        <v>0</v>
      </c>
      <c r="M33" s="41"/>
    </row>
    <row r="34" spans="1:13" ht="21" x14ac:dyDescent="0.25">
      <c r="A34" s="53">
        <v>30</v>
      </c>
      <c r="B34" s="69">
        <v>29</v>
      </c>
      <c r="C34" s="148" t="s">
        <v>38</v>
      </c>
      <c r="D34" s="149"/>
      <c r="E34" s="149"/>
      <c r="F34" s="150"/>
      <c r="G34" s="65"/>
      <c r="H34" s="4"/>
      <c r="I34" s="7"/>
      <c r="K34" s="25"/>
      <c r="L34" s="42">
        <v>0</v>
      </c>
      <c r="M34" s="41"/>
    </row>
    <row r="35" spans="1:13" ht="21" x14ac:dyDescent="0.25">
      <c r="A35" s="53">
        <v>31</v>
      </c>
      <c r="B35" s="69">
        <v>28</v>
      </c>
      <c r="C35" s="148" t="s">
        <v>38</v>
      </c>
      <c r="D35" s="149"/>
      <c r="E35" s="149"/>
      <c r="F35" s="150"/>
      <c r="G35" s="65"/>
      <c r="H35" s="4"/>
      <c r="I35" s="7"/>
      <c r="K35" s="25"/>
      <c r="L35" s="42">
        <v>0</v>
      </c>
      <c r="M35" s="41"/>
    </row>
    <row r="36" spans="1:13" ht="21" x14ac:dyDescent="0.25">
      <c r="A36" s="53">
        <v>32</v>
      </c>
      <c r="B36" s="69">
        <v>33</v>
      </c>
      <c r="C36" s="151" t="s">
        <v>38</v>
      </c>
      <c r="D36" s="151"/>
      <c r="E36" s="151"/>
      <c r="F36" s="152"/>
      <c r="G36" s="65"/>
      <c r="H36" s="4"/>
      <c r="I36" s="7"/>
      <c r="K36" s="25"/>
      <c r="L36" s="42">
        <v>0</v>
      </c>
      <c r="M36" s="41"/>
    </row>
    <row r="37" spans="1:13" ht="21" x14ac:dyDescent="0.25">
      <c r="A37" s="53">
        <v>33</v>
      </c>
      <c r="B37" s="69">
        <v>27</v>
      </c>
      <c r="C37" s="148" t="s">
        <v>40</v>
      </c>
      <c r="D37" s="149"/>
      <c r="E37" s="149"/>
      <c r="F37" s="150"/>
      <c r="G37" s="65"/>
      <c r="H37" s="4"/>
      <c r="I37" s="7"/>
      <c r="K37" s="25"/>
      <c r="L37" s="42">
        <v>0</v>
      </c>
      <c r="M37" s="41"/>
    </row>
    <row r="38" spans="1:13" ht="21.75" thickBot="1" x14ac:dyDescent="0.3">
      <c r="A38" s="59">
        <v>34</v>
      </c>
      <c r="B38" s="74">
        <v>41</v>
      </c>
      <c r="C38" s="189" t="s">
        <v>38</v>
      </c>
      <c r="D38" s="189"/>
      <c r="E38" s="189"/>
      <c r="F38" s="190"/>
      <c r="G38" s="65"/>
      <c r="H38" s="6"/>
      <c r="I38" s="8"/>
      <c r="K38" s="32"/>
      <c r="L38" s="42">
        <f>SUM(B22:B38)</f>
        <v>508</v>
      </c>
      <c r="M38" s="42">
        <f>L21+L38</f>
        <v>972</v>
      </c>
    </row>
    <row r="39" spans="1:13" ht="6" customHeight="1" thickBot="1" x14ac:dyDescent="0.3">
      <c r="A39" s="71"/>
      <c r="B39" s="71"/>
      <c r="C39" s="66"/>
      <c r="D39" s="66"/>
      <c r="E39" s="66"/>
      <c r="F39" s="66"/>
      <c r="G39" s="66"/>
      <c r="I39" s="72"/>
      <c r="L39" s="41"/>
    </row>
    <row r="40" spans="1:13" ht="21.75" thickBot="1" x14ac:dyDescent="0.3">
      <c r="A40" s="1" t="s">
        <v>29</v>
      </c>
      <c r="B40" s="2">
        <f>SUM(B5:B38)</f>
        <v>972</v>
      </c>
      <c r="C40" s="143" t="s">
        <v>30</v>
      </c>
      <c r="D40" s="144"/>
      <c r="E40" s="143">
        <f xml:space="preserve"> K40</f>
        <v>19</v>
      </c>
      <c r="F40" s="153"/>
      <c r="G40" s="66"/>
      <c r="H40" s="40" t="s">
        <v>31</v>
      </c>
      <c r="I40" s="9">
        <f>SUM(I5:I38)</f>
        <v>4750000</v>
      </c>
      <c r="K40" s="26">
        <f>SUM(K5:K38)</f>
        <v>19</v>
      </c>
      <c r="L40" s="42">
        <f>SUM(L5:L39)</f>
        <v>987</v>
      </c>
    </row>
  </sheetData>
  <sheetProtection algorithmName="SHA-512" hashValue="E0zvK7fsy+2rQTlCecGDF/IPJ4sphgUydNGyLNIOWUP4APQceHCsONWtY/F7PNOrDVntImuwyR3Y7clCIBEzXA==" saltValue="+CIRAOvzQ2Wxr5tnx8smHA==" spinCount="100000" sheet="1" objects="1" scenarios="1"/>
  <mergeCells count="42">
    <mergeCell ref="C35:F35"/>
    <mergeCell ref="C36:F36"/>
    <mergeCell ref="C37:F37"/>
    <mergeCell ref="C38:F38"/>
    <mergeCell ref="C40:D40"/>
    <mergeCell ref="E40:F40"/>
    <mergeCell ref="C34:F34"/>
    <mergeCell ref="C23:F23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22:F22"/>
    <mergeCell ref="C11:F11"/>
    <mergeCell ref="C12:F12"/>
    <mergeCell ref="C13:F13"/>
    <mergeCell ref="C14:F14"/>
    <mergeCell ref="C15:F15"/>
    <mergeCell ref="C16:F16"/>
    <mergeCell ref="C17:F17"/>
    <mergeCell ref="C18:F18"/>
    <mergeCell ref="C19:F19"/>
    <mergeCell ref="C20:F20"/>
    <mergeCell ref="C21:F21"/>
    <mergeCell ref="C10:F10"/>
    <mergeCell ref="A1:F1"/>
    <mergeCell ref="H1:I1"/>
    <mergeCell ref="A2:F2"/>
    <mergeCell ref="C3:F3"/>
    <mergeCell ref="H3:I3"/>
    <mergeCell ref="A4:I4"/>
    <mergeCell ref="C5:F5"/>
    <mergeCell ref="C6:F6"/>
    <mergeCell ref="C7:F7"/>
    <mergeCell ref="C8:F8"/>
    <mergeCell ref="C9:F9"/>
  </mergeCells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5BD933-6375-4B13-B30A-85C31532B5CD}">
  <sheetPr>
    <tabColor rgb="FFFFFF00"/>
  </sheetPr>
  <dimension ref="A1:O44"/>
  <sheetViews>
    <sheetView workbookViewId="0">
      <pane ySplit="1" topLeftCell="A2" activePane="bottomLeft" state="frozen"/>
      <selection pane="bottomLeft" activeCell="E16" sqref="E16:H16"/>
    </sheetView>
  </sheetViews>
  <sheetFormatPr baseColWidth="10" defaultColWidth="11.42578125" defaultRowHeight="15" x14ac:dyDescent="0.25"/>
  <cols>
    <col min="1" max="1" width="17" customWidth="1"/>
    <col min="2" max="2" width="14.140625" customWidth="1"/>
    <col min="3" max="3" width="18" customWidth="1"/>
    <col min="4" max="4" width="12.42578125" customWidth="1"/>
    <col min="8" max="8" width="65" customWidth="1"/>
    <col min="9" max="9" width="1.28515625" customWidth="1"/>
    <col min="10" max="10" width="18.140625" customWidth="1"/>
    <col min="11" max="11" width="16.5703125" customWidth="1"/>
    <col min="12" max="12" width="1.28515625" customWidth="1"/>
    <col min="13" max="13" width="15.140625" bestFit="1" customWidth="1"/>
  </cols>
  <sheetData>
    <row r="1" spans="1:14" ht="27" thickBot="1" x14ac:dyDescent="0.45">
      <c r="A1" s="171" t="s">
        <v>59</v>
      </c>
      <c r="B1" s="173"/>
      <c r="C1" s="171" t="s">
        <v>60</v>
      </c>
      <c r="D1" s="172"/>
      <c r="E1" s="172"/>
      <c r="F1" s="172"/>
      <c r="G1" s="172"/>
      <c r="H1" s="173"/>
      <c r="I1" s="67"/>
      <c r="J1" s="177">
        <f ca="1">TODAY()</f>
        <v>45046</v>
      </c>
      <c r="K1" s="178"/>
      <c r="M1" s="99">
        <f ca="1">NOW()</f>
        <v>45046.810533101852</v>
      </c>
    </row>
    <row r="2" spans="1:14" ht="7.5" customHeight="1" thickBot="1" x14ac:dyDescent="0.45">
      <c r="C2" s="183"/>
      <c r="D2" s="183"/>
      <c r="E2" s="183"/>
      <c r="F2" s="183"/>
      <c r="G2" s="183"/>
      <c r="H2" s="183"/>
      <c r="I2" s="62"/>
      <c r="J2" s="62"/>
      <c r="K2" s="62"/>
    </row>
    <row r="3" spans="1:14" ht="27" thickBot="1" x14ac:dyDescent="0.45">
      <c r="A3" s="24" t="s">
        <v>61</v>
      </c>
      <c r="B3" s="89" t="s">
        <v>62</v>
      </c>
      <c r="C3" s="17" t="s">
        <v>1</v>
      </c>
      <c r="D3" s="88" t="s">
        <v>63</v>
      </c>
      <c r="E3" s="168" t="s">
        <v>3</v>
      </c>
      <c r="F3" s="168"/>
      <c r="G3" s="168"/>
      <c r="H3" s="169"/>
      <c r="I3" s="68"/>
      <c r="J3" s="170" t="s">
        <v>64</v>
      </c>
      <c r="K3" s="169"/>
      <c r="L3" s="62"/>
      <c r="M3" s="24" t="s">
        <v>5</v>
      </c>
    </row>
    <row r="4" spans="1:14" ht="3.75" customHeight="1" thickBot="1" x14ac:dyDescent="0.3">
      <c r="A4" s="84"/>
      <c r="B4" s="84"/>
      <c r="C4" s="182"/>
      <c r="D4" s="182"/>
      <c r="E4" s="182"/>
      <c r="F4" s="182"/>
      <c r="G4" s="182"/>
      <c r="H4" s="182"/>
      <c r="I4" s="182"/>
      <c r="J4" s="182"/>
      <c r="K4" s="182"/>
    </row>
    <row r="5" spans="1:14" ht="21" x14ac:dyDescent="0.25">
      <c r="A5" s="90" t="s">
        <v>13</v>
      </c>
      <c r="B5" s="3">
        <v>21</v>
      </c>
      <c r="C5" s="98">
        <v>1</v>
      </c>
      <c r="D5" s="3">
        <v>30</v>
      </c>
      <c r="E5" s="174" t="s">
        <v>38</v>
      </c>
      <c r="F5" s="175"/>
      <c r="G5" s="175"/>
      <c r="H5" s="176"/>
      <c r="I5" s="63"/>
      <c r="J5" s="90" t="s">
        <v>13</v>
      </c>
      <c r="K5" s="78">
        <v>500000</v>
      </c>
      <c r="M5" s="79">
        <v>2</v>
      </c>
      <c r="N5" s="42">
        <v>1</v>
      </c>
    </row>
    <row r="6" spans="1:14" ht="21" x14ac:dyDescent="0.3">
      <c r="A6" s="82" t="s">
        <v>21</v>
      </c>
      <c r="B6" s="5">
        <v>22</v>
      </c>
      <c r="C6" s="87">
        <v>2</v>
      </c>
      <c r="D6" s="5">
        <v>32</v>
      </c>
      <c r="E6" s="166" t="s">
        <v>38</v>
      </c>
      <c r="F6" s="166"/>
      <c r="G6" s="166"/>
      <c r="H6" s="167"/>
      <c r="I6" s="64"/>
      <c r="J6" s="82" t="s">
        <v>21</v>
      </c>
      <c r="K6" s="7"/>
      <c r="M6" s="25"/>
      <c r="N6" s="42">
        <v>1</v>
      </c>
    </row>
    <row r="7" spans="1:14" ht="21" x14ac:dyDescent="0.3">
      <c r="A7" s="82" t="s">
        <v>11</v>
      </c>
      <c r="B7" s="5">
        <v>22</v>
      </c>
      <c r="C7" s="87">
        <v>3</v>
      </c>
      <c r="D7" s="5">
        <v>31</v>
      </c>
      <c r="E7" s="151" t="s">
        <v>65</v>
      </c>
      <c r="F7" s="151"/>
      <c r="G7" s="151"/>
      <c r="H7" s="152"/>
      <c r="I7" s="64"/>
      <c r="J7" s="82" t="s">
        <v>11</v>
      </c>
      <c r="K7" s="7"/>
      <c r="M7" s="25"/>
      <c r="N7" s="42">
        <v>1</v>
      </c>
    </row>
    <row r="8" spans="1:14" ht="21" x14ac:dyDescent="0.25">
      <c r="A8" s="82" t="s">
        <v>39</v>
      </c>
      <c r="B8" s="5">
        <v>23</v>
      </c>
      <c r="C8" s="87">
        <v>4</v>
      </c>
      <c r="D8" s="5">
        <v>27</v>
      </c>
      <c r="E8" s="151" t="s">
        <v>66</v>
      </c>
      <c r="F8" s="151"/>
      <c r="G8" s="151"/>
      <c r="H8" s="152"/>
      <c r="I8" s="65"/>
      <c r="J8" s="82" t="s">
        <v>39</v>
      </c>
      <c r="K8" s="7">
        <v>250000</v>
      </c>
      <c r="M8" s="25">
        <v>1</v>
      </c>
      <c r="N8" s="42">
        <v>1</v>
      </c>
    </row>
    <row r="9" spans="1:14" ht="21" x14ac:dyDescent="0.25">
      <c r="A9" s="82" t="s">
        <v>44</v>
      </c>
      <c r="B9" s="5">
        <v>24</v>
      </c>
      <c r="C9" s="87">
        <v>5</v>
      </c>
      <c r="D9" s="5">
        <v>26</v>
      </c>
      <c r="E9" s="148" t="s">
        <v>24</v>
      </c>
      <c r="F9" s="146"/>
      <c r="G9" s="146"/>
      <c r="H9" s="147"/>
      <c r="I9" s="65"/>
      <c r="J9" s="82" t="s">
        <v>44</v>
      </c>
      <c r="K9" s="7">
        <v>250000</v>
      </c>
      <c r="M9" s="25">
        <v>1</v>
      </c>
      <c r="N9" s="42">
        <v>1</v>
      </c>
    </row>
    <row r="10" spans="1:14" ht="21" x14ac:dyDescent="0.25">
      <c r="A10" s="82" t="s">
        <v>43</v>
      </c>
      <c r="B10" s="5">
        <v>24</v>
      </c>
      <c r="C10" s="87">
        <v>6</v>
      </c>
      <c r="D10" s="5">
        <v>30</v>
      </c>
      <c r="E10" s="159" t="s">
        <v>18</v>
      </c>
      <c r="F10" s="160"/>
      <c r="G10" s="160"/>
      <c r="H10" s="161"/>
      <c r="I10" s="65"/>
      <c r="J10" s="82" t="s">
        <v>43</v>
      </c>
      <c r="K10" s="7">
        <v>250000</v>
      </c>
      <c r="M10" s="25">
        <v>1</v>
      </c>
      <c r="N10" s="42">
        <v>1</v>
      </c>
    </row>
    <row r="11" spans="1:14" ht="21" x14ac:dyDescent="0.25">
      <c r="A11" s="82" t="s">
        <v>17</v>
      </c>
      <c r="B11" s="5">
        <v>24</v>
      </c>
      <c r="C11" s="87">
        <v>7</v>
      </c>
      <c r="D11" s="5">
        <v>29</v>
      </c>
      <c r="E11" s="159" t="s">
        <v>65</v>
      </c>
      <c r="F11" s="160"/>
      <c r="G11" s="160"/>
      <c r="H11" s="161"/>
      <c r="I11" s="65"/>
      <c r="J11" s="82" t="s">
        <v>17</v>
      </c>
      <c r="K11" s="7">
        <v>250000</v>
      </c>
      <c r="M11" s="25">
        <v>1</v>
      </c>
      <c r="N11" s="42">
        <v>1</v>
      </c>
    </row>
    <row r="12" spans="1:14" ht="21" x14ac:dyDescent="0.25">
      <c r="A12" s="82" t="s">
        <v>65</v>
      </c>
      <c r="B12" s="5">
        <v>29</v>
      </c>
      <c r="C12" s="87">
        <v>8</v>
      </c>
      <c r="D12" s="5">
        <v>20</v>
      </c>
      <c r="E12" s="151" t="s">
        <v>38</v>
      </c>
      <c r="F12" s="162"/>
      <c r="G12" s="162"/>
      <c r="H12" s="163"/>
      <c r="I12" s="65"/>
      <c r="J12" s="82" t="s">
        <v>65</v>
      </c>
      <c r="K12" s="7">
        <v>1250000</v>
      </c>
      <c r="M12" s="25">
        <v>5</v>
      </c>
      <c r="N12" s="42">
        <v>1</v>
      </c>
    </row>
    <row r="13" spans="1:14" ht="21" x14ac:dyDescent="0.25">
      <c r="A13" s="82" t="s">
        <v>8</v>
      </c>
      <c r="B13" s="5">
        <v>25</v>
      </c>
      <c r="C13" s="87">
        <v>9</v>
      </c>
      <c r="D13" s="5">
        <v>27</v>
      </c>
      <c r="E13" s="151" t="s">
        <v>66</v>
      </c>
      <c r="F13" s="162"/>
      <c r="G13" s="162"/>
      <c r="H13" s="163"/>
      <c r="I13" s="65"/>
      <c r="J13" s="82" t="s">
        <v>8</v>
      </c>
      <c r="K13" s="7">
        <v>500000</v>
      </c>
      <c r="M13" s="25">
        <v>2</v>
      </c>
      <c r="N13" s="42">
        <v>1</v>
      </c>
    </row>
    <row r="14" spans="1:14" ht="21" x14ac:dyDescent="0.25">
      <c r="A14" s="82" t="s">
        <v>67</v>
      </c>
      <c r="B14" s="5">
        <v>25</v>
      </c>
      <c r="C14" s="87">
        <v>10</v>
      </c>
      <c r="D14" s="5">
        <v>35</v>
      </c>
      <c r="E14" s="148" t="s">
        <v>38</v>
      </c>
      <c r="F14" s="146"/>
      <c r="G14" s="146"/>
      <c r="H14" s="147"/>
      <c r="I14" s="65"/>
      <c r="J14" s="82" t="s">
        <v>67</v>
      </c>
      <c r="K14" s="7">
        <v>500000</v>
      </c>
      <c r="M14" s="25">
        <v>2</v>
      </c>
      <c r="N14" s="42">
        <v>1</v>
      </c>
    </row>
    <row r="15" spans="1:14" ht="21" x14ac:dyDescent="0.25">
      <c r="A15" s="82" t="s">
        <v>18</v>
      </c>
      <c r="B15" s="5">
        <v>26</v>
      </c>
      <c r="C15" s="87">
        <v>11</v>
      </c>
      <c r="D15" s="5">
        <v>32</v>
      </c>
      <c r="E15" s="166" t="s">
        <v>38</v>
      </c>
      <c r="F15" s="166"/>
      <c r="G15" s="166"/>
      <c r="H15" s="167"/>
      <c r="I15" s="65"/>
      <c r="J15" s="82" t="s">
        <v>18</v>
      </c>
      <c r="K15" s="7">
        <v>500000</v>
      </c>
      <c r="M15" s="25">
        <v>2</v>
      </c>
      <c r="N15" s="42">
        <v>1</v>
      </c>
    </row>
    <row r="16" spans="1:14" ht="21" x14ac:dyDescent="0.25">
      <c r="A16" s="82" t="s">
        <v>15</v>
      </c>
      <c r="B16" s="5">
        <v>0</v>
      </c>
      <c r="C16" s="87">
        <v>12</v>
      </c>
      <c r="D16" s="5">
        <v>34</v>
      </c>
      <c r="E16" s="166" t="s">
        <v>38</v>
      </c>
      <c r="F16" s="166"/>
      <c r="G16" s="166"/>
      <c r="H16" s="167"/>
      <c r="I16" s="65"/>
      <c r="J16" s="82" t="s">
        <v>15</v>
      </c>
      <c r="K16" s="7"/>
      <c r="M16" s="25"/>
      <c r="N16" s="42">
        <v>1</v>
      </c>
    </row>
    <row r="17" spans="1:15" ht="21" x14ac:dyDescent="0.25">
      <c r="A17" s="82" t="s">
        <v>40</v>
      </c>
      <c r="B17" s="5">
        <v>27</v>
      </c>
      <c r="C17" s="87">
        <v>13</v>
      </c>
      <c r="D17" s="5">
        <v>32</v>
      </c>
      <c r="E17" s="151" t="s">
        <v>38</v>
      </c>
      <c r="F17" s="162"/>
      <c r="G17" s="162"/>
      <c r="H17" s="163"/>
      <c r="I17" s="65"/>
      <c r="J17" s="82" t="s">
        <v>40</v>
      </c>
      <c r="K17" s="7">
        <v>1000000</v>
      </c>
      <c r="M17" s="25">
        <v>4</v>
      </c>
      <c r="N17" s="42">
        <v>1</v>
      </c>
    </row>
    <row r="18" spans="1:15" ht="21" x14ac:dyDescent="0.25">
      <c r="A18" s="82" t="s">
        <v>24</v>
      </c>
      <c r="B18" s="5">
        <v>27</v>
      </c>
      <c r="C18" s="87">
        <v>14</v>
      </c>
      <c r="D18" s="5">
        <v>26</v>
      </c>
      <c r="E18" s="151" t="s">
        <v>18</v>
      </c>
      <c r="F18" s="151"/>
      <c r="G18" s="151"/>
      <c r="H18" s="152"/>
      <c r="I18" s="65"/>
      <c r="J18" s="82" t="s">
        <v>24</v>
      </c>
      <c r="K18" s="7">
        <v>1000000</v>
      </c>
      <c r="M18" s="25">
        <v>4</v>
      </c>
      <c r="N18" s="42">
        <v>1</v>
      </c>
    </row>
    <row r="19" spans="1:15" ht="21" x14ac:dyDescent="0.25">
      <c r="A19" s="82"/>
      <c r="B19" s="5"/>
      <c r="C19" s="87">
        <v>15</v>
      </c>
      <c r="D19" s="5">
        <v>29</v>
      </c>
      <c r="E19" s="151" t="s">
        <v>65</v>
      </c>
      <c r="F19" s="151"/>
      <c r="G19" s="151"/>
      <c r="H19" s="152"/>
      <c r="I19" s="65"/>
      <c r="J19" s="4"/>
      <c r="K19" s="7"/>
      <c r="M19" s="25"/>
      <c r="N19" s="42">
        <v>1</v>
      </c>
    </row>
    <row r="20" spans="1:15" ht="21" x14ac:dyDescent="0.25">
      <c r="A20" s="82"/>
      <c r="B20" s="5"/>
      <c r="C20" s="87">
        <v>16</v>
      </c>
      <c r="D20" s="5">
        <v>31</v>
      </c>
      <c r="E20" s="151" t="s">
        <v>38</v>
      </c>
      <c r="F20" s="151"/>
      <c r="G20" s="151"/>
      <c r="H20" s="152"/>
      <c r="I20" s="65"/>
      <c r="J20" s="61"/>
      <c r="K20" s="7"/>
      <c r="M20" s="25"/>
      <c r="N20" s="42">
        <v>0</v>
      </c>
    </row>
    <row r="21" spans="1:15" ht="21.75" thickBot="1" x14ac:dyDescent="0.3">
      <c r="A21" s="95"/>
      <c r="B21" s="95"/>
      <c r="C21" s="96">
        <v>17</v>
      </c>
      <c r="D21" s="51">
        <v>21</v>
      </c>
      <c r="E21" s="184" t="s">
        <v>13</v>
      </c>
      <c r="F21" s="184"/>
      <c r="G21" s="184"/>
      <c r="H21" s="185"/>
      <c r="I21" s="65"/>
      <c r="J21" s="4"/>
      <c r="K21" s="7"/>
      <c r="M21" s="25"/>
      <c r="N21" s="42">
        <f>SUM(D5:D21)</f>
        <v>492</v>
      </c>
      <c r="O21" s="41"/>
    </row>
    <row r="22" spans="1:15" ht="21.75" thickTop="1" x14ac:dyDescent="0.25">
      <c r="A22" s="94"/>
      <c r="B22" s="94"/>
      <c r="C22" s="97">
        <v>18</v>
      </c>
      <c r="D22" s="22">
        <v>34</v>
      </c>
      <c r="E22" s="186" t="s">
        <v>38</v>
      </c>
      <c r="F22" s="187"/>
      <c r="G22" s="187"/>
      <c r="H22" s="188"/>
      <c r="I22" s="65"/>
      <c r="J22" s="16"/>
      <c r="K22" s="70"/>
      <c r="M22" s="25"/>
      <c r="N22" s="42">
        <v>0</v>
      </c>
      <c r="O22" s="41"/>
    </row>
    <row r="23" spans="1:15" ht="21" x14ac:dyDescent="0.25">
      <c r="A23" s="85"/>
      <c r="B23" s="85"/>
      <c r="C23" s="83">
        <v>19</v>
      </c>
      <c r="D23" s="5">
        <v>30</v>
      </c>
      <c r="E23" s="159" t="s">
        <v>38</v>
      </c>
      <c r="F23" s="160"/>
      <c r="G23" s="160"/>
      <c r="H23" s="161"/>
      <c r="I23" s="65"/>
      <c r="J23" s="4"/>
      <c r="K23" s="7"/>
      <c r="M23" s="25"/>
      <c r="N23" s="42">
        <v>0</v>
      </c>
      <c r="O23" s="41"/>
    </row>
    <row r="24" spans="1:15" ht="21" x14ac:dyDescent="0.25">
      <c r="A24" s="85"/>
      <c r="B24" s="85"/>
      <c r="C24" s="83">
        <v>20</v>
      </c>
      <c r="D24" s="5">
        <v>31</v>
      </c>
      <c r="E24" s="159" t="s">
        <v>38</v>
      </c>
      <c r="F24" s="160"/>
      <c r="G24" s="160"/>
      <c r="H24" s="161"/>
      <c r="I24" s="65"/>
      <c r="J24" s="4"/>
      <c r="K24" s="7"/>
      <c r="M24" s="25"/>
      <c r="N24" s="42">
        <v>0</v>
      </c>
      <c r="O24" s="41"/>
    </row>
    <row r="25" spans="1:15" ht="21" x14ac:dyDescent="0.25">
      <c r="A25" s="85"/>
      <c r="B25" s="85"/>
      <c r="C25" s="83">
        <v>21</v>
      </c>
      <c r="D25" s="5">
        <v>23</v>
      </c>
      <c r="E25" s="159" t="s">
        <v>26</v>
      </c>
      <c r="F25" s="160"/>
      <c r="G25" s="160"/>
      <c r="H25" s="161"/>
      <c r="I25" s="65"/>
      <c r="J25" s="4"/>
      <c r="K25" s="7"/>
      <c r="M25" s="25"/>
      <c r="N25" s="42">
        <v>0</v>
      </c>
      <c r="O25" s="41"/>
    </row>
    <row r="26" spans="1:15" ht="21" x14ac:dyDescent="0.25">
      <c r="A26" s="85"/>
      <c r="B26" s="85"/>
      <c r="C26" s="83">
        <v>22</v>
      </c>
      <c r="D26" s="5">
        <v>32</v>
      </c>
      <c r="E26" s="148" t="s">
        <v>38</v>
      </c>
      <c r="F26" s="149"/>
      <c r="G26" s="149"/>
      <c r="H26" s="150"/>
      <c r="I26" s="65"/>
      <c r="J26" s="4"/>
      <c r="K26" s="7"/>
      <c r="M26" s="25"/>
      <c r="N26" s="42">
        <v>0</v>
      </c>
      <c r="O26" s="41"/>
    </row>
    <row r="27" spans="1:15" ht="21" x14ac:dyDescent="0.25">
      <c r="A27" s="85"/>
      <c r="B27" s="85"/>
      <c r="C27" s="83">
        <v>23</v>
      </c>
      <c r="D27" s="5">
        <v>30</v>
      </c>
      <c r="E27" s="148" t="s">
        <v>38</v>
      </c>
      <c r="F27" s="149"/>
      <c r="G27" s="149"/>
      <c r="H27" s="150"/>
      <c r="I27" s="65"/>
      <c r="J27" s="4"/>
      <c r="K27" s="7"/>
      <c r="M27" s="25"/>
      <c r="N27" s="42">
        <v>0</v>
      </c>
      <c r="O27" s="41"/>
    </row>
    <row r="28" spans="1:15" ht="21" x14ac:dyDescent="0.25">
      <c r="A28" s="85"/>
      <c r="B28" s="85"/>
      <c r="C28" s="83">
        <v>24</v>
      </c>
      <c r="D28" s="5">
        <v>29</v>
      </c>
      <c r="E28" s="148" t="s">
        <v>65</v>
      </c>
      <c r="F28" s="149"/>
      <c r="G28" s="149"/>
      <c r="H28" s="150"/>
      <c r="I28" s="65"/>
      <c r="J28" s="4"/>
      <c r="K28" s="7"/>
      <c r="M28" s="25"/>
      <c r="N28" s="42">
        <v>0</v>
      </c>
      <c r="O28" s="41"/>
    </row>
    <row r="29" spans="1:15" ht="21" x14ac:dyDescent="0.25">
      <c r="A29" s="85"/>
      <c r="B29" s="85"/>
      <c r="C29" s="83">
        <v>25</v>
      </c>
      <c r="D29" s="5">
        <v>24</v>
      </c>
      <c r="E29" s="148" t="s">
        <v>68</v>
      </c>
      <c r="F29" s="149"/>
      <c r="G29" s="149"/>
      <c r="H29" s="150"/>
      <c r="I29" s="65"/>
      <c r="J29" s="4"/>
      <c r="K29" s="7"/>
      <c r="M29" s="25"/>
      <c r="N29" s="42">
        <v>0</v>
      </c>
      <c r="O29" s="41"/>
    </row>
    <row r="30" spans="1:15" ht="21" x14ac:dyDescent="0.25">
      <c r="A30" s="85"/>
      <c r="B30" s="85"/>
      <c r="C30" s="83">
        <v>26</v>
      </c>
      <c r="D30" s="5">
        <v>27</v>
      </c>
      <c r="E30" s="151" t="s">
        <v>66</v>
      </c>
      <c r="F30" s="162"/>
      <c r="G30" s="162"/>
      <c r="H30" s="163"/>
      <c r="I30" s="65"/>
      <c r="J30" s="4"/>
      <c r="K30" s="7"/>
      <c r="M30" s="25"/>
      <c r="N30" s="42">
        <v>0</v>
      </c>
      <c r="O30" s="41"/>
    </row>
    <row r="31" spans="1:15" ht="21" x14ac:dyDescent="0.25">
      <c r="A31" s="85"/>
      <c r="B31" s="85"/>
      <c r="C31" s="83">
        <v>27</v>
      </c>
      <c r="D31" s="5">
        <v>32</v>
      </c>
      <c r="E31" s="148" t="s">
        <v>38</v>
      </c>
      <c r="F31" s="146"/>
      <c r="G31" s="146"/>
      <c r="H31" s="147"/>
      <c r="I31" s="65"/>
      <c r="J31" s="4"/>
      <c r="K31" s="7"/>
      <c r="M31" s="25"/>
      <c r="N31" s="42">
        <v>0</v>
      </c>
      <c r="O31" s="41"/>
    </row>
    <row r="32" spans="1:15" ht="21" x14ac:dyDescent="0.25">
      <c r="A32" s="85"/>
      <c r="B32" s="85"/>
      <c r="C32" s="83">
        <v>28</v>
      </c>
      <c r="D32" s="5">
        <v>25</v>
      </c>
      <c r="E32" s="148" t="s">
        <v>69</v>
      </c>
      <c r="F32" s="149"/>
      <c r="G32" s="149"/>
      <c r="H32" s="150"/>
      <c r="I32" s="65"/>
      <c r="J32" s="4"/>
      <c r="K32" s="7"/>
      <c r="M32" s="25"/>
      <c r="N32" s="42">
        <v>0</v>
      </c>
      <c r="O32" s="41"/>
    </row>
    <row r="33" spans="1:15" ht="21" x14ac:dyDescent="0.25">
      <c r="A33" s="85"/>
      <c r="B33" s="85"/>
      <c r="C33" s="83">
        <v>29</v>
      </c>
      <c r="D33" s="5">
        <v>31</v>
      </c>
      <c r="E33" s="148" t="s">
        <v>38</v>
      </c>
      <c r="F33" s="149"/>
      <c r="G33" s="149"/>
      <c r="H33" s="150"/>
      <c r="I33" s="65"/>
      <c r="J33" s="4"/>
      <c r="K33" s="7"/>
      <c r="M33" s="25"/>
      <c r="N33" s="42">
        <v>0</v>
      </c>
      <c r="O33" s="41"/>
    </row>
    <row r="34" spans="1:15" ht="21" x14ac:dyDescent="0.25">
      <c r="A34" s="85"/>
      <c r="B34" s="85"/>
      <c r="C34" s="100">
        <v>30</v>
      </c>
      <c r="D34" s="5">
        <v>21</v>
      </c>
      <c r="E34" s="148" t="s">
        <v>13</v>
      </c>
      <c r="F34" s="149"/>
      <c r="G34" s="149"/>
      <c r="H34" s="150"/>
      <c r="I34" s="65"/>
      <c r="J34" s="4"/>
      <c r="K34" s="7"/>
      <c r="M34" s="25"/>
      <c r="N34" s="42">
        <v>0</v>
      </c>
      <c r="O34" s="41"/>
    </row>
    <row r="35" spans="1:15" ht="21" x14ac:dyDescent="0.25">
      <c r="A35" s="85"/>
      <c r="B35" s="85"/>
      <c r="C35" s="100">
        <v>31</v>
      </c>
      <c r="D35" s="5">
        <v>27</v>
      </c>
      <c r="E35" s="148" t="s">
        <v>66</v>
      </c>
      <c r="F35" s="149"/>
      <c r="G35" s="149"/>
      <c r="H35" s="150"/>
      <c r="I35" s="65"/>
      <c r="J35" s="4"/>
      <c r="K35" s="7"/>
      <c r="M35" s="25"/>
      <c r="N35" s="42">
        <v>0</v>
      </c>
      <c r="O35" s="41"/>
    </row>
    <row r="36" spans="1:15" ht="21" x14ac:dyDescent="0.25">
      <c r="A36" s="85"/>
      <c r="B36" s="85"/>
      <c r="C36" s="100">
        <v>32</v>
      </c>
      <c r="D36" s="5">
        <v>25</v>
      </c>
      <c r="E36" s="151" t="s">
        <v>69</v>
      </c>
      <c r="F36" s="151"/>
      <c r="G36" s="151"/>
      <c r="H36" s="152"/>
      <c r="I36" s="65"/>
      <c r="J36" s="4"/>
      <c r="K36" s="7"/>
      <c r="M36" s="25"/>
      <c r="N36" s="42">
        <v>0</v>
      </c>
      <c r="O36" s="41"/>
    </row>
    <row r="37" spans="1:15" ht="21" x14ac:dyDescent="0.25">
      <c r="A37" s="85"/>
      <c r="B37" s="85"/>
      <c r="C37" s="100">
        <v>33</v>
      </c>
      <c r="D37" s="5">
        <v>29</v>
      </c>
      <c r="E37" s="148" t="s">
        <v>65</v>
      </c>
      <c r="F37" s="149"/>
      <c r="G37" s="149"/>
      <c r="H37" s="150"/>
      <c r="I37" s="65"/>
      <c r="J37" s="4"/>
      <c r="K37" s="7"/>
      <c r="M37" s="25"/>
      <c r="N37" s="42">
        <v>0</v>
      </c>
      <c r="O37" s="41"/>
    </row>
    <row r="38" spans="1:15" ht="21.75" thickBot="1" x14ac:dyDescent="0.3">
      <c r="A38" s="85"/>
      <c r="B38" s="86"/>
      <c r="C38" s="101">
        <v>34</v>
      </c>
      <c r="D38" s="23">
        <v>34</v>
      </c>
      <c r="E38" s="189" t="s">
        <v>38</v>
      </c>
      <c r="F38" s="189"/>
      <c r="G38" s="189"/>
      <c r="H38" s="190"/>
      <c r="I38" s="65"/>
      <c r="J38" s="6"/>
      <c r="K38" s="8"/>
      <c r="M38" s="32"/>
      <c r="N38" s="42">
        <f>SUM(D22:D38)</f>
        <v>484</v>
      </c>
      <c r="O38" s="42"/>
    </row>
    <row r="39" spans="1:15" ht="6" customHeight="1" thickBot="1" x14ac:dyDescent="0.3">
      <c r="C39" s="71"/>
      <c r="D39" s="71"/>
      <c r="E39" s="66"/>
      <c r="F39" s="66"/>
      <c r="G39" s="66"/>
      <c r="H39" s="66"/>
      <c r="I39" s="66"/>
      <c r="K39" s="72"/>
      <c r="N39" s="41"/>
    </row>
    <row r="40" spans="1:15" ht="21.75" thickBot="1" x14ac:dyDescent="0.3">
      <c r="A40" s="26" t="s">
        <v>70</v>
      </c>
      <c r="B40" s="93">
        <f>SUM(B5:B39)</f>
        <v>319</v>
      </c>
      <c r="C40" s="1" t="s">
        <v>71</v>
      </c>
      <c r="D40" s="2">
        <f>SUM(D5:D38)</f>
        <v>976</v>
      </c>
      <c r="E40" s="143"/>
      <c r="F40" s="191"/>
      <c r="G40" s="191"/>
      <c r="H40" s="153"/>
      <c r="I40" s="66"/>
      <c r="J40" s="91" t="s">
        <v>31</v>
      </c>
      <c r="K40" s="9">
        <f>SUM(K5:K38)</f>
        <v>6250000</v>
      </c>
      <c r="M40" s="26">
        <f>SUM(M5:M38)</f>
        <v>25</v>
      </c>
      <c r="N40" s="42">
        <f>SUM(N5:N39)</f>
        <v>991</v>
      </c>
    </row>
    <row r="42" spans="1:15" x14ac:dyDescent="0.25">
      <c r="J42" s="33" t="s">
        <v>72</v>
      </c>
      <c r="K42" s="92">
        <v>700000</v>
      </c>
    </row>
    <row r="44" spans="1:15" x14ac:dyDescent="0.25">
      <c r="J44" s="33" t="s">
        <v>73</v>
      </c>
      <c r="K44" s="92">
        <f>SUM(K5:K38)</f>
        <v>6250000</v>
      </c>
    </row>
  </sheetData>
  <sheetProtection selectLockedCells="1" selectUnlockedCells="1"/>
  <sortState xmlns:xlrd2="http://schemas.microsoft.com/office/spreadsheetml/2017/richdata2" ref="A5:H38">
    <sortCondition ref="B5"/>
  </sortState>
  <mergeCells count="42">
    <mergeCell ref="E10:H10"/>
    <mergeCell ref="C1:H1"/>
    <mergeCell ref="J1:K1"/>
    <mergeCell ref="C2:H2"/>
    <mergeCell ref="E3:H3"/>
    <mergeCell ref="J3:K3"/>
    <mergeCell ref="C4:K4"/>
    <mergeCell ref="E5:H5"/>
    <mergeCell ref="E6:H6"/>
    <mergeCell ref="E7:H7"/>
    <mergeCell ref="E8:H8"/>
    <mergeCell ref="E9:H9"/>
    <mergeCell ref="E32:H32"/>
    <mergeCell ref="E33:H33"/>
    <mergeCell ref="E22:H22"/>
    <mergeCell ref="E11:H11"/>
    <mergeCell ref="E12:H12"/>
    <mergeCell ref="E13:H13"/>
    <mergeCell ref="E14:H14"/>
    <mergeCell ref="E15:H15"/>
    <mergeCell ref="E16:H16"/>
    <mergeCell ref="E17:H17"/>
    <mergeCell ref="E18:H18"/>
    <mergeCell ref="E19:H19"/>
    <mergeCell ref="E20:H20"/>
    <mergeCell ref="E21:H21"/>
    <mergeCell ref="A1:B1"/>
    <mergeCell ref="E40:H40"/>
    <mergeCell ref="E35:H35"/>
    <mergeCell ref="E36:H36"/>
    <mergeCell ref="E37:H37"/>
    <mergeCell ref="E38:H38"/>
    <mergeCell ref="E34:H34"/>
    <mergeCell ref="E23:H23"/>
    <mergeCell ref="E24:H24"/>
    <mergeCell ref="E25:H25"/>
    <mergeCell ref="E26:H26"/>
    <mergeCell ref="E27:H27"/>
    <mergeCell ref="E28:H28"/>
    <mergeCell ref="E29:H29"/>
    <mergeCell ref="E30:H30"/>
    <mergeCell ref="E31:H31"/>
  </mergeCells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AE2DB7-1EBB-45A0-86E9-0C9CBCD4408D}">
  <sheetPr>
    <tabColor rgb="FF00B050"/>
  </sheetPr>
  <dimension ref="A1:O44"/>
  <sheetViews>
    <sheetView workbookViewId="0">
      <selection activeCell="C16" sqref="C16"/>
    </sheetView>
  </sheetViews>
  <sheetFormatPr baseColWidth="10" defaultColWidth="11.42578125" defaultRowHeight="15" x14ac:dyDescent="0.25"/>
  <cols>
    <col min="1" max="1" width="17" customWidth="1"/>
    <col min="2" max="2" width="14.42578125" customWidth="1"/>
    <col min="3" max="3" width="18" customWidth="1"/>
    <col min="4" max="4" width="12.42578125" customWidth="1"/>
    <col min="8" max="8" width="65" customWidth="1"/>
    <col min="9" max="9" width="1.28515625" customWidth="1"/>
    <col min="10" max="10" width="18.140625" customWidth="1"/>
    <col min="11" max="11" width="16.5703125" customWidth="1"/>
    <col min="12" max="12" width="1.28515625" customWidth="1"/>
    <col min="13" max="13" width="15.140625" bestFit="1" customWidth="1"/>
  </cols>
  <sheetData>
    <row r="1" spans="1:14" ht="27" thickBot="1" x14ac:dyDescent="0.45">
      <c r="A1" s="171" t="s">
        <v>59</v>
      </c>
      <c r="B1" s="173"/>
      <c r="C1" s="171" t="s">
        <v>74</v>
      </c>
      <c r="D1" s="172"/>
      <c r="E1" s="172"/>
      <c r="F1" s="172"/>
      <c r="G1" s="172"/>
      <c r="H1" s="173"/>
      <c r="I1" s="67"/>
      <c r="J1" s="177">
        <f ca="1">TODAY()</f>
        <v>45046</v>
      </c>
      <c r="K1" s="178"/>
      <c r="M1" s="99">
        <f ca="1">NOW()</f>
        <v>45046.810533101852</v>
      </c>
    </row>
    <row r="2" spans="1:14" ht="7.5" customHeight="1" thickBot="1" x14ac:dyDescent="0.45">
      <c r="C2" s="183"/>
      <c r="D2" s="183"/>
      <c r="E2" s="183"/>
      <c r="F2" s="183"/>
      <c r="G2" s="183"/>
      <c r="H2" s="183"/>
      <c r="I2" s="62"/>
      <c r="J2" s="62"/>
      <c r="K2" s="62"/>
    </row>
    <row r="3" spans="1:14" ht="27" thickBot="1" x14ac:dyDescent="0.45">
      <c r="A3" s="24" t="s">
        <v>61</v>
      </c>
      <c r="B3" s="89" t="s">
        <v>62</v>
      </c>
      <c r="C3" s="17" t="s">
        <v>1</v>
      </c>
      <c r="D3" s="88" t="s">
        <v>63</v>
      </c>
      <c r="E3" s="168" t="s">
        <v>3</v>
      </c>
      <c r="F3" s="168"/>
      <c r="G3" s="168"/>
      <c r="H3" s="169"/>
      <c r="I3" s="68"/>
      <c r="J3" s="170" t="s">
        <v>64</v>
      </c>
      <c r="K3" s="169"/>
      <c r="L3" s="62"/>
      <c r="M3" s="24" t="s">
        <v>5</v>
      </c>
    </row>
    <row r="4" spans="1:14" ht="3.75" customHeight="1" thickBot="1" x14ac:dyDescent="0.3">
      <c r="A4" s="84"/>
      <c r="B4" s="84"/>
      <c r="C4" s="182"/>
      <c r="D4" s="182"/>
      <c r="E4" s="182"/>
      <c r="F4" s="182"/>
      <c r="G4" s="182"/>
      <c r="H4" s="182"/>
      <c r="I4" s="182"/>
      <c r="J4" s="182"/>
      <c r="K4" s="182"/>
    </row>
    <row r="5" spans="1:14" ht="21" x14ac:dyDescent="0.25">
      <c r="A5" s="90" t="s">
        <v>13</v>
      </c>
      <c r="B5" s="3">
        <v>23</v>
      </c>
      <c r="C5" s="98">
        <v>1</v>
      </c>
      <c r="D5" s="3">
        <v>36</v>
      </c>
      <c r="E5" s="174" t="s">
        <v>38</v>
      </c>
      <c r="F5" s="175"/>
      <c r="G5" s="175"/>
      <c r="H5" s="176"/>
      <c r="I5" s="63"/>
      <c r="J5" s="90" t="s">
        <v>13</v>
      </c>
      <c r="K5" s="78">
        <v>250000</v>
      </c>
      <c r="M5" s="79">
        <v>1</v>
      </c>
      <c r="N5" s="42">
        <v>1</v>
      </c>
    </row>
    <row r="6" spans="1:14" ht="21" x14ac:dyDescent="0.3">
      <c r="A6" s="82" t="s">
        <v>21</v>
      </c>
      <c r="B6" s="5">
        <v>24</v>
      </c>
      <c r="C6" s="87">
        <v>2</v>
      </c>
      <c r="D6" s="5">
        <v>27</v>
      </c>
      <c r="E6" s="166" t="s">
        <v>66</v>
      </c>
      <c r="F6" s="166"/>
      <c r="G6" s="166"/>
      <c r="H6" s="167"/>
      <c r="I6" s="64"/>
      <c r="J6" s="82" t="s">
        <v>21</v>
      </c>
      <c r="K6" s="7">
        <v>750000</v>
      </c>
      <c r="M6" s="25">
        <v>3</v>
      </c>
      <c r="N6" s="42">
        <v>1</v>
      </c>
    </row>
    <row r="7" spans="1:14" ht="21" x14ac:dyDescent="0.3">
      <c r="A7" s="82" t="s">
        <v>11</v>
      </c>
      <c r="B7" s="5">
        <v>26</v>
      </c>
      <c r="C7" s="87">
        <v>3</v>
      </c>
      <c r="D7" s="5">
        <v>29</v>
      </c>
      <c r="E7" s="151" t="s">
        <v>44</v>
      </c>
      <c r="F7" s="151"/>
      <c r="G7" s="151"/>
      <c r="H7" s="152"/>
      <c r="I7" s="64"/>
      <c r="J7" s="82" t="s">
        <v>11</v>
      </c>
      <c r="K7" s="7">
        <v>100000</v>
      </c>
      <c r="M7" s="25">
        <v>4</v>
      </c>
      <c r="N7" s="42">
        <v>1</v>
      </c>
    </row>
    <row r="8" spans="1:14" ht="21" x14ac:dyDescent="0.25">
      <c r="A8" s="82" t="s">
        <v>44</v>
      </c>
      <c r="B8" s="5">
        <v>29</v>
      </c>
      <c r="C8" s="102">
        <v>4</v>
      </c>
      <c r="D8" s="5">
        <v>19</v>
      </c>
      <c r="E8" s="151" t="s">
        <v>38</v>
      </c>
      <c r="F8" s="151"/>
      <c r="G8" s="151"/>
      <c r="H8" s="152"/>
      <c r="I8" s="65"/>
      <c r="J8" s="82" t="s">
        <v>44</v>
      </c>
      <c r="K8" s="7">
        <v>500000</v>
      </c>
      <c r="M8" s="25">
        <v>2</v>
      </c>
      <c r="N8" s="42">
        <v>1</v>
      </c>
    </row>
    <row r="9" spans="1:14" ht="21" x14ac:dyDescent="0.25">
      <c r="A9" s="82" t="s">
        <v>43</v>
      </c>
      <c r="B9" s="5">
        <v>23</v>
      </c>
      <c r="C9" s="87">
        <v>5</v>
      </c>
      <c r="D9" s="5">
        <v>29</v>
      </c>
      <c r="E9" s="148" t="s">
        <v>44</v>
      </c>
      <c r="F9" s="146"/>
      <c r="G9" s="146"/>
      <c r="H9" s="147"/>
      <c r="I9" s="65"/>
      <c r="J9" s="82" t="s">
        <v>43</v>
      </c>
      <c r="K9" s="7">
        <v>250000</v>
      </c>
      <c r="M9" s="25">
        <v>1</v>
      </c>
      <c r="N9" s="42">
        <v>1</v>
      </c>
    </row>
    <row r="10" spans="1:14" ht="21" x14ac:dyDescent="0.25">
      <c r="A10" s="82" t="s">
        <v>17</v>
      </c>
      <c r="B10" s="5">
        <v>25</v>
      </c>
      <c r="C10" s="87">
        <v>6</v>
      </c>
      <c r="D10" s="5">
        <v>26</v>
      </c>
      <c r="E10" s="159" t="s">
        <v>75</v>
      </c>
      <c r="F10" s="160"/>
      <c r="G10" s="160"/>
      <c r="H10" s="161"/>
      <c r="I10" s="65"/>
      <c r="J10" s="82" t="s">
        <v>17</v>
      </c>
      <c r="K10" s="7"/>
      <c r="M10" s="25"/>
      <c r="N10" s="42">
        <v>1</v>
      </c>
    </row>
    <row r="11" spans="1:14" ht="21" x14ac:dyDescent="0.25">
      <c r="A11" s="82" t="s">
        <v>65</v>
      </c>
      <c r="B11" s="5">
        <v>24</v>
      </c>
      <c r="C11" s="87">
        <v>7</v>
      </c>
      <c r="D11" s="5">
        <v>36</v>
      </c>
      <c r="E11" s="159" t="s">
        <v>38</v>
      </c>
      <c r="F11" s="160"/>
      <c r="G11" s="160"/>
      <c r="H11" s="161"/>
      <c r="I11" s="65"/>
      <c r="J11" s="82" t="s">
        <v>65</v>
      </c>
      <c r="K11" s="7">
        <v>750000</v>
      </c>
      <c r="M11" s="25">
        <v>3</v>
      </c>
      <c r="N11" s="42">
        <v>1</v>
      </c>
    </row>
    <row r="12" spans="1:14" ht="21" x14ac:dyDescent="0.25">
      <c r="A12" s="82" t="s">
        <v>8</v>
      </c>
      <c r="B12" s="5">
        <v>25</v>
      </c>
      <c r="C12" s="87">
        <v>8</v>
      </c>
      <c r="D12" s="5">
        <v>31</v>
      </c>
      <c r="E12" s="151" t="s">
        <v>38</v>
      </c>
      <c r="F12" s="162"/>
      <c r="G12" s="162"/>
      <c r="H12" s="163"/>
      <c r="I12" s="65"/>
      <c r="J12" s="82" t="s">
        <v>8</v>
      </c>
      <c r="K12" s="7"/>
      <c r="M12" s="25"/>
      <c r="N12" s="42">
        <v>1</v>
      </c>
    </row>
    <row r="13" spans="1:14" ht="21" x14ac:dyDescent="0.25">
      <c r="A13" s="82" t="s">
        <v>67</v>
      </c>
      <c r="B13" s="5">
        <v>21</v>
      </c>
      <c r="C13" s="87">
        <v>9</v>
      </c>
      <c r="D13" s="5">
        <v>33</v>
      </c>
      <c r="E13" s="151" t="s">
        <v>38</v>
      </c>
      <c r="F13" s="162"/>
      <c r="G13" s="162"/>
      <c r="H13" s="163"/>
      <c r="I13" s="65"/>
      <c r="J13" s="82" t="s">
        <v>67</v>
      </c>
      <c r="K13" s="7">
        <v>500000</v>
      </c>
      <c r="M13" s="25">
        <v>2</v>
      </c>
      <c r="N13" s="42">
        <v>1</v>
      </c>
    </row>
    <row r="14" spans="1:14" ht="21" x14ac:dyDescent="0.25">
      <c r="A14" s="82" t="s">
        <v>76</v>
      </c>
      <c r="B14" s="5">
        <v>26</v>
      </c>
      <c r="C14" s="87">
        <v>10</v>
      </c>
      <c r="D14" s="5">
        <v>33</v>
      </c>
      <c r="E14" s="148" t="s">
        <v>38</v>
      </c>
      <c r="F14" s="146"/>
      <c r="G14" s="146"/>
      <c r="H14" s="147"/>
      <c r="I14" s="65"/>
      <c r="J14" s="82" t="s">
        <v>76</v>
      </c>
      <c r="K14" s="7">
        <v>100000</v>
      </c>
      <c r="M14" s="25">
        <v>4</v>
      </c>
      <c r="N14" s="42">
        <v>1</v>
      </c>
    </row>
    <row r="15" spans="1:14" ht="21" x14ac:dyDescent="0.25">
      <c r="A15" s="82" t="s">
        <v>15</v>
      </c>
      <c r="B15" s="5">
        <v>28</v>
      </c>
      <c r="C15" s="87">
        <v>11</v>
      </c>
      <c r="D15" s="5">
        <v>27</v>
      </c>
      <c r="E15" s="166" t="s">
        <v>66</v>
      </c>
      <c r="F15" s="166"/>
      <c r="G15" s="166"/>
      <c r="H15" s="167"/>
      <c r="I15" s="65"/>
      <c r="J15" s="82" t="s">
        <v>15</v>
      </c>
      <c r="K15" s="7">
        <v>500000</v>
      </c>
      <c r="M15" s="25">
        <v>1</v>
      </c>
      <c r="N15" s="42">
        <v>1</v>
      </c>
    </row>
    <row r="16" spans="1:14" ht="21" x14ac:dyDescent="0.25">
      <c r="A16" s="82" t="s">
        <v>40</v>
      </c>
      <c r="B16" s="5">
        <v>27</v>
      </c>
      <c r="C16" s="87">
        <v>12</v>
      </c>
      <c r="D16" s="5">
        <v>24</v>
      </c>
      <c r="E16" s="166" t="s">
        <v>77</v>
      </c>
      <c r="F16" s="166"/>
      <c r="G16" s="166"/>
      <c r="H16" s="167"/>
      <c r="I16" s="65"/>
      <c r="J16" s="82" t="s">
        <v>40</v>
      </c>
      <c r="K16" s="7">
        <v>750000</v>
      </c>
      <c r="M16" s="25">
        <v>3</v>
      </c>
      <c r="N16" s="42">
        <v>1</v>
      </c>
    </row>
    <row r="17" spans="1:15" ht="21" x14ac:dyDescent="0.25">
      <c r="A17" s="82" t="s">
        <v>24</v>
      </c>
      <c r="B17" s="5">
        <v>27</v>
      </c>
      <c r="C17" s="87">
        <v>13</v>
      </c>
      <c r="D17" s="5">
        <v>19</v>
      </c>
      <c r="E17" s="151" t="s">
        <v>38</v>
      </c>
      <c r="F17" s="162"/>
      <c r="G17" s="162"/>
      <c r="H17" s="163"/>
      <c r="I17" s="65"/>
      <c r="J17" s="82" t="s">
        <v>24</v>
      </c>
      <c r="K17" s="7">
        <v>750000</v>
      </c>
      <c r="M17" s="25">
        <v>3</v>
      </c>
      <c r="N17" s="42">
        <v>1</v>
      </c>
    </row>
    <row r="18" spans="1:15" ht="21" x14ac:dyDescent="0.25">
      <c r="B18" s="86"/>
      <c r="C18" s="87">
        <v>14</v>
      </c>
      <c r="D18" s="5">
        <v>24</v>
      </c>
      <c r="E18" s="166" t="s">
        <v>77</v>
      </c>
      <c r="F18" s="166"/>
      <c r="G18" s="166"/>
      <c r="H18" s="167"/>
      <c r="I18" s="65"/>
      <c r="J18" s="82"/>
      <c r="K18" s="7"/>
      <c r="M18" s="25"/>
      <c r="N18" s="42">
        <v>1</v>
      </c>
    </row>
    <row r="19" spans="1:15" ht="21" x14ac:dyDescent="0.25">
      <c r="A19" s="82"/>
      <c r="B19" s="5"/>
      <c r="C19" s="87">
        <v>15</v>
      </c>
      <c r="D19" s="5">
        <v>32</v>
      </c>
      <c r="E19" s="151" t="s">
        <v>38</v>
      </c>
      <c r="F19" s="151"/>
      <c r="G19" s="151"/>
      <c r="H19" s="152"/>
      <c r="I19" s="65"/>
      <c r="J19" s="4"/>
      <c r="K19" s="7"/>
      <c r="M19" s="25"/>
      <c r="N19" s="42">
        <v>1</v>
      </c>
    </row>
    <row r="20" spans="1:15" ht="21" x14ac:dyDescent="0.25">
      <c r="A20" s="82"/>
      <c r="B20" s="5"/>
      <c r="C20" s="87">
        <v>16</v>
      </c>
      <c r="D20" s="5">
        <v>20</v>
      </c>
      <c r="E20" s="151" t="s">
        <v>38</v>
      </c>
      <c r="F20" s="151"/>
      <c r="G20" s="151"/>
      <c r="H20" s="152"/>
      <c r="I20" s="65"/>
      <c r="J20" s="61"/>
      <c r="K20" s="7"/>
      <c r="M20" s="25"/>
      <c r="N20" s="42">
        <v>0</v>
      </c>
    </row>
    <row r="21" spans="1:15" ht="21.75" thickBot="1" x14ac:dyDescent="0.3">
      <c r="A21" s="95"/>
      <c r="B21" s="95"/>
      <c r="C21" s="96">
        <v>17</v>
      </c>
      <c r="D21" s="51">
        <v>21</v>
      </c>
      <c r="E21" s="184" t="s">
        <v>16</v>
      </c>
      <c r="F21" s="184"/>
      <c r="G21" s="184"/>
      <c r="H21" s="185"/>
      <c r="I21" s="65"/>
      <c r="J21" s="4"/>
      <c r="K21" s="7"/>
      <c r="M21" s="25"/>
      <c r="N21" s="42">
        <f>SUM(D5:D21)</f>
        <v>466</v>
      </c>
      <c r="O21" s="41"/>
    </row>
    <row r="22" spans="1:15" ht="21.75" thickTop="1" x14ac:dyDescent="0.25">
      <c r="A22" s="94"/>
      <c r="B22" s="94"/>
      <c r="C22" s="97">
        <v>18</v>
      </c>
      <c r="D22" s="22">
        <v>36</v>
      </c>
      <c r="E22" s="186" t="s">
        <v>38</v>
      </c>
      <c r="F22" s="187"/>
      <c r="G22" s="187"/>
      <c r="H22" s="188"/>
      <c r="I22" s="65"/>
      <c r="J22" s="16"/>
      <c r="K22" s="70"/>
      <c r="M22" s="25"/>
      <c r="N22" s="42">
        <v>0</v>
      </c>
      <c r="O22" s="41"/>
    </row>
    <row r="23" spans="1:15" ht="21" x14ac:dyDescent="0.25">
      <c r="A23" s="85"/>
      <c r="B23" s="85"/>
      <c r="C23" s="83">
        <v>19</v>
      </c>
      <c r="D23" s="5">
        <v>27</v>
      </c>
      <c r="E23" s="166" t="s">
        <v>66</v>
      </c>
      <c r="F23" s="166"/>
      <c r="G23" s="166"/>
      <c r="H23" s="167"/>
      <c r="I23" s="65"/>
      <c r="J23" s="4"/>
      <c r="K23" s="7"/>
      <c r="M23" s="25"/>
      <c r="N23" s="42">
        <v>0</v>
      </c>
      <c r="O23" s="41"/>
    </row>
    <row r="24" spans="1:15" ht="21" x14ac:dyDescent="0.25">
      <c r="A24" s="85"/>
      <c r="B24" s="85"/>
      <c r="C24" s="83">
        <v>20</v>
      </c>
      <c r="D24" s="5">
        <v>26</v>
      </c>
      <c r="E24" s="159" t="s">
        <v>75</v>
      </c>
      <c r="F24" s="160"/>
      <c r="G24" s="160"/>
      <c r="H24" s="161"/>
      <c r="I24" s="65"/>
      <c r="J24" s="4"/>
      <c r="K24" s="7"/>
      <c r="M24" s="25"/>
      <c r="N24" s="42">
        <v>0</v>
      </c>
      <c r="O24" s="41"/>
    </row>
    <row r="25" spans="1:15" ht="21" x14ac:dyDescent="0.25">
      <c r="A25" s="85"/>
      <c r="B25" s="85"/>
      <c r="C25" s="83">
        <v>21</v>
      </c>
      <c r="D25" s="5">
        <v>21</v>
      </c>
      <c r="E25" s="159" t="s">
        <v>16</v>
      </c>
      <c r="F25" s="160"/>
      <c r="G25" s="160"/>
      <c r="H25" s="161"/>
      <c r="I25" s="65"/>
      <c r="J25" s="4"/>
      <c r="K25" s="7"/>
      <c r="M25" s="25"/>
      <c r="N25" s="42">
        <v>0</v>
      </c>
      <c r="O25" s="41"/>
    </row>
    <row r="26" spans="1:15" ht="21" x14ac:dyDescent="0.25">
      <c r="A26" s="85"/>
      <c r="B26" s="85"/>
      <c r="C26" s="83">
        <v>22</v>
      </c>
      <c r="D26" s="5">
        <v>24</v>
      </c>
      <c r="E26" s="166" t="s">
        <v>77</v>
      </c>
      <c r="F26" s="166"/>
      <c r="G26" s="166"/>
      <c r="H26" s="167"/>
      <c r="I26" s="65"/>
      <c r="J26" s="4"/>
      <c r="K26" s="7"/>
      <c r="M26" s="25"/>
      <c r="N26" s="42">
        <v>0</v>
      </c>
      <c r="O26" s="41"/>
    </row>
    <row r="27" spans="1:15" ht="21" x14ac:dyDescent="0.25">
      <c r="A27" s="85"/>
      <c r="B27" s="85"/>
      <c r="C27" s="83">
        <v>23</v>
      </c>
      <c r="D27" s="5">
        <v>31</v>
      </c>
      <c r="E27" s="148" t="s">
        <v>38</v>
      </c>
      <c r="F27" s="149"/>
      <c r="G27" s="149"/>
      <c r="H27" s="150"/>
      <c r="I27" s="65"/>
      <c r="J27" s="4"/>
      <c r="K27" s="7"/>
      <c r="M27" s="25"/>
      <c r="N27" s="42">
        <v>0</v>
      </c>
      <c r="O27" s="41"/>
    </row>
    <row r="28" spans="1:15" ht="21" x14ac:dyDescent="0.25">
      <c r="A28" s="85"/>
      <c r="B28" s="85"/>
      <c r="C28" s="83">
        <v>24</v>
      </c>
      <c r="D28" s="5">
        <v>20</v>
      </c>
      <c r="E28" s="148" t="s">
        <v>38</v>
      </c>
      <c r="F28" s="149"/>
      <c r="G28" s="149"/>
      <c r="H28" s="150"/>
      <c r="I28" s="65"/>
      <c r="J28" s="4"/>
      <c r="K28" s="7"/>
      <c r="M28" s="25"/>
      <c r="N28" s="42">
        <v>0</v>
      </c>
      <c r="O28" s="41"/>
    </row>
    <row r="29" spans="1:15" ht="21" x14ac:dyDescent="0.25">
      <c r="A29" s="85"/>
      <c r="B29" s="85"/>
      <c r="C29" s="83">
        <v>25</v>
      </c>
      <c r="D29" s="5">
        <v>26</v>
      </c>
      <c r="E29" s="159" t="s">
        <v>75</v>
      </c>
      <c r="F29" s="160"/>
      <c r="G29" s="160"/>
      <c r="H29" s="161"/>
      <c r="I29" s="65"/>
      <c r="J29" s="4"/>
      <c r="K29" s="7"/>
      <c r="M29" s="25"/>
      <c r="N29" s="42">
        <v>0</v>
      </c>
      <c r="O29" s="41"/>
    </row>
    <row r="30" spans="1:15" ht="21" x14ac:dyDescent="0.25">
      <c r="A30" s="85"/>
      <c r="B30" s="85"/>
      <c r="C30" s="83">
        <v>26</v>
      </c>
      <c r="D30" s="5">
        <v>30</v>
      </c>
      <c r="E30" s="151" t="s">
        <v>38</v>
      </c>
      <c r="F30" s="162"/>
      <c r="G30" s="162"/>
      <c r="H30" s="163"/>
      <c r="I30" s="65"/>
      <c r="J30" s="4"/>
      <c r="K30" s="7"/>
      <c r="M30" s="25"/>
      <c r="N30" s="42">
        <v>0</v>
      </c>
      <c r="O30" s="41"/>
    </row>
    <row r="31" spans="1:15" ht="21" x14ac:dyDescent="0.25">
      <c r="A31" s="85"/>
      <c r="B31" s="85"/>
      <c r="C31" s="83">
        <v>27</v>
      </c>
      <c r="D31" s="5">
        <v>19</v>
      </c>
      <c r="E31" s="148" t="s">
        <v>38</v>
      </c>
      <c r="F31" s="146"/>
      <c r="G31" s="146"/>
      <c r="H31" s="147"/>
      <c r="I31" s="65"/>
      <c r="J31" s="4"/>
      <c r="K31" s="7"/>
      <c r="M31" s="25"/>
      <c r="N31" s="42">
        <v>0</v>
      </c>
      <c r="O31" s="41"/>
    </row>
    <row r="32" spans="1:15" ht="21" x14ac:dyDescent="0.25">
      <c r="A32" s="85"/>
      <c r="B32" s="85"/>
      <c r="C32" s="83">
        <v>28</v>
      </c>
      <c r="D32" s="5">
        <v>30</v>
      </c>
      <c r="E32" s="148" t="s">
        <v>38</v>
      </c>
      <c r="F32" s="149"/>
      <c r="G32" s="149"/>
      <c r="H32" s="150"/>
      <c r="I32" s="65"/>
      <c r="J32" s="4"/>
      <c r="K32" s="7"/>
      <c r="M32" s="25"/>
      <c r="N32" s="42">
        <v>0</v>
      </c>
      <c r="O32" s="41"/>
    </row>
    <row r="33" spans="1:15" ht="21" x14ac:dyDescent="0.25">
      <c r="A33" s="85"/>
      <c r="B33" s="85"/>
      <c r="C33" s="83">
        <v>29</v>
      </c>
      <c r="D33" s="5">
        <v>26</v>
      </c>
      <c r="E33" s="159" t="s">
        <v>75</v>
      </c>
      <c r="F33" s="160"/>
      <c r="G33" s="160"/>
      <c r="H33" s="161"/>
      <c r="I33" s="65"/>
      <c r="J33" s="4"/>
      <c r="K33" s="7"/>
      <c r="M33" s="25"/>
      <c r="N33" s="42">
        <v>0</v>
      </c>
      <c r="O33" s="41"/>
    </row>
    <row r="34" spans="1:15" ht="21" x14ac:dyDescent="0.25">
      <c r="A34" s="85"/>
      <c r="B34" s="85"/>
      <c r="C34" s="83">
        <v>30</v>
      </c>
      <c r="D34" s="5">
        <v>23</v>
      </c>
      <c r="E34" s="148" t="s">
        <v>78</v>
      </c>
      <c r="F34" s="149"/>
      <c r="G34" s="149"/>
      <c r="H34" s="150"/>
      <c r="I34" s="65"/>
      <c r="J34" s="4"/>
      <c r="K34" s="7"/>
      <c r="M34" s="25"/>
      <c r="N34" s="42">
        <v>0</v>
      </c>
      <c r="O34" s="41"/>
    </row>
    <row r="35" spans="1:15" ht="21" x14ac:dyDescent="0.25">
      <c r="A35" s="85"/>
      <c r="B35" s="85"/>
      <c r="C35" s="83">
        <v>31</v>
      </c>
      <c r="D35" s="5">
        <v>30</v>
      </c>
      <c r="E35" s="148" t="s">
        <v>38</v>
      </c>
      <c r="F35" s="149"/>
      <c r="G35" s="149"/>
      <c r="H35" s="150"/>
      <c r="I35" s="65"/>
      <c r="J35" s="4"/>
      <c r="K35" s="7"/>
      <c r="M35" s="25"/>
      <c r="N35" s="42">
        <v>0</v>
      </c>
      <c r="O35" s="41"/>
    </row>
    <row r="36" spans="1:15" ht="21" x14ac:dyDescent="0.25">
      <c r="A36" s="85"/>
      <c r="B36" s="85"/>
      <c r="C36" s="83">
        <v>32</v>
      </c>
      <c r="D36" s="5">
        <v>30</v>
      </c>
      <c r="E36" s="151" t="s">
        <v>38</v>
      </c>
      <c r="F36" s="151"/>
      <c r="G36" s="151"/>
      <c r="H36" s="152"/>
      <c r="I36" s="65"/>
      <c r="J36" s="4"/>
      <c r="K36" s="7"/>
      <c r="M36" s="25"/>
      <c r="N36" s="42">
        <v>0</v>
      </c>
      <c r="O36" s="41"/>
    </row>
    <row r="37" spans="1:15" ht="21" x14ac:dyDescent="0.25">
      <c r="A37" s="85"/>
      <c r="B37" s="85"/>
      <c r="C37" s="83">
        <v>33</v>
      </c>
      <c r="D37" s="5">
        <v>28</v>
      </c>
      <c r="E37" s="148" t="s">
        <v>15</v>
      </c>
      <c r="F37" s="149"/>
      <c r="G37" s="149"/>
      <c r="H37" s="150"/>
      <c r="I37" s="65"/>
      <c r="J37" s="4"/>
      <c r="K37" s="7"/>
      <c r="M37" s="25"/>
      <c r="N37" s="42">
        <v>0</v>
      </c>
      <c r="O37" s="41"/>
    </row>
    <row r="38" spans="1:15" ht="21.75" thickBot="1" x14ac:dyDescent="0.3">
      <c r="A38" s="85"/>
      <c r="B38" s="86"/>
      <c r="C38" s="101">
        <v>34</v>
      </c>
      <c r="D38" s="23">
        <v>35</v>
      </c>
      <c r="E38" s="189" t="s">
        <v>38</v>
      </c>
      <c r="F38" s="189"/>
      <c r="G38" s="189"/>
      <c r="H38" s="190"/>
      <c r="I38" s="65"/>
      <c r="J38" s="6"/>
      <c r="K38" s="8"/>
      <c r="M38" s="32"/>
      <c r="N38" s="42">
        <f>SUM(D22:D38)</f>
        <v>462</v>
      </c>
      <c r="O38" s="42"/>
    </row>
    <row r="39" spans="1:15" ht="6" customHeight="1" thickBot="1" x14ac:dyDescent="0.3">
      <c r="C39" s="71"/>
      <c r="D39" s="71"/>
      <c r="E39" s="66"/>
      <c r="F39" s="66"/>
      <c r="G39" s="66"/>
      <c r="H39" s="66"/>
      <c r="I39" s="66"/>
      <c r="K39" s="72"/>
      <c r="N39" s="41"/>
    </row>
    <row r="40" spans="1:15" ht="21.75" thickBot="1" x14ac:dyDescent="0.3">
      <c r="A40" s="26" t="s">
        <v>70</v>
      </c>
      <c r="B40" s="93">
        <f>SUM(B5:B39)*34</f>
        <v>11152</v>
      </c>
      <c r="C40" s="1" t="s">
        <v>71</v>
      </c>
      <c r="D40" s="2">
        <f>SUM(D5:D38)</f>
        <v>928</v>
      </c>
      <c r="E40" s="143"/>
      <c r="F40" s="191"/>
      <c r="G40" s="191"/>
      <c r="H40" s="153"/>
      <c r="I40" s="66"/>
      <c r="J40" s="91" t="s">
        <v>31</v>
      </c>
      <c r="K40" s="9">
        <f>SUM(K5:K38)</f>
        <v>5200000</v>
      </c>
      <c r="M40" s="26">
        <f>SUM(M5:M38)</f>
        <v>27</v>
      </c>
      <c r="N40" s="42">
        <f>SUM(N5:N39)</f>
        <v>943</v>
      </c>
    </row>
    <row r="42" spans="1:15" x14ac:dyDescent="0.25">
      <c r="J42" s="33" t="s">
        <v>72</v>
      </c>
      <c r="K42" s="92"/>
    </row>
    <row r="44" spans="1:15" x14ac:dyDescent="0.25">
      <c r="J44" s="33" t="s">
        <v>73</v>
      </c>
      <c r="K44" s="92">
        <f>SUM(K5:K38)</f>
        <v>5200000</v>
      </c>
    </row>
  </sheetData>
  <mergeCells count="42">
    <mergeCell ref="E33:H33"/>
    <mergeCell ref="E34:H34"/>
    <mergeCell ref="E35:H35"/>
    <mergeCell ref="E36:H36"/>
    <mergeCell ref="E37:H37"/>
    <mergeCell ref="J1:K1"/>
    <mergeCell ref="C2:H2"/>
    <mergeCell ref="E3:H3"/>
    <mergeCell ref="J3:K3"/>
    <mergeCell ref="C4:K4"/>
    <mergeCell ref="E20:H20"/>
    <mergeCell ref="E16:H16"/>
    <mergeCell ref="E40:H40"/>
    <mergeCell ref="E29:H29"/>
    <mergeCell ref="E30:H30"/>
    <mergeCell ref="E31:H31"/>
    <mergeCell ref="E32:H32"/>
    <mergeCell ref="E38:H38"/>
    <mergeCell ref="E21:H21"/>
    <mergeCell ref="E22:H22"/>
    <mergeCell ref="E23:H23"/>
    <mergeCell ref="E24:H24"/>
    <mergeCell ref="E25:H25"/>
    <mergeCell ref="E26:H26"/>
    <mergeCell ref="E27:H27"/>
    <mergeCell ref="E28:H28"/>
    <mergeCell ref="A1:B1"/>
    <mergeCell ref="C1:H1"/>
    <mergeCell ref="E17:H17"/>
    <mergeCell ref="E18:H18"/>
    <mergeCell ref="E19:H19"/>
    <mergeCell ref="E15:H15"/>
    <mergeCell ref="E5:H5"/>
    <mergeCell ref="E6:H6"/>
    <mergeCell ref="E7:H7"/>
    <mergeCell ref="E8:H8"/>
    <mergeCell ref="E9:H9"/>
    <mergeCell ref="E10:H10"/>
    <mergeCell ref="E11:H11"/>
    <mergeCell ref="E12:H12"/>
    <mergeCell ref="E13:H13"/>
    <mergeCell ref="E14:H14"/>
  </mergeCells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9FD79A-015B-4EE7-BBFE-F67AE454C046}">
  <dimension ref="A1:O44"/>
  <sheetViews>
    <sheetView workbookViewId="0">
      <pane ySplit="1" topLeftCell="A2" activePane="bottomLeft" state="frozen"/>
      <selection activeCell="C1" sqref="C1"/>
      <selection pane="bottomLeft" sqref="A1:XFD1048576"/>
    </sheetView>
  </sheetViews>
  <sheetFormatPr baseColWidth="10" defaultColWidth="11.42578125" defaultRowHeight="15" x14ac:dyDescent="0.25"/>
  <cols>
    <col min="1" max="1" width="17" customWidth="1"/>
    <col min="2" max="2" width="14.42578125" customWidth="1"/>
    <col min="3" max="3" width="18" customWidth="1"/>
    <col min="4" max="4" width="12.42578125" customWidth="1"/>
    <col min="8" max="8" width="65" customWidth="1"/>
    <col min="9" max="9" width="1.28515625" customWidth="1"/>
    <col min="10" max="10" width="18.140625" customWidth="1"/>
    <col min="11" max="11" width="16.5703125" customWidth="1"/>
    <col min="12" max="12" width="1.28515625" customWidth="1"/>
    <col min="13" max="13" width="15.140625" bestFit="1" customWidth="1"/>
  </cols>
  <sheetData>
    <row r="1" spans="1:14" ht="27" thickBot="1" x14ac:dyDescent="0.45">
      <c r="A1" s="171" t="s">
        <v>59</v>
      </c>
      <c r="B1" s="173"/>
      <c r="C1" s="171" t="s">
        <v>79</v>
      </c>
      <c r="D1" s="172"/>
      <c r="E1" s="172"/>
      <c r="F1" s="172"/>
      <c r="G1" s="172"/>
      <c r="H1" s="173"/>
      <c r="I1" s="67"/>
      <c r="J1" s="177">
        <f ca="1">TODAY()</f>
        <v>45046</v>
      </c>
      <c r="K1" s="178"/>
      <c r="M1" s="99">
        <f ca="1">NOW()</f>
        <v>45046.810533101852</v>
      </c>
    </row>
    <row r="2" spans="1:14" ht="7.5" customHeight="1" thickBot="1" x14ac:dyDescent="0.45">
      <c r="C2" s="183"/>
      <c r="D2" s="183"/>
      <c r="E2" s="183"/>
      <c r="F2" s="183"/>
      <c r="G2" s="183"/>
      <c r="H2" s="183"/>
      <c r="I2" s="62"/>
      <c r="J2" s="62"/>
      <c r="K2" s="62"/>
    </row>
    <row r="3" spans="1:14" ht="27" thickBot="1" x14ac:dyDescent="0.45">
      <c r="A3" s="24" t="s">
        <v>61</v>
      </c>
      <c r="B3" s="89" t="s">
        <v>62</v>
      </c>
      <c r="C3" s="17" t="s">
        <v>1</v>
      </c>
      <c r="D3" s="88" t="s">
        <v>63</v>
      </c>
      <c r="E3" s="168" t="s">
        <v>3</v>
      </c>
      <c r="F3" s="168"/>
      <c r="G3" s="168"/>
      <c r="H3" s="169"/>
      <c r="I3" s="68"/>
      <c r="J3" s="170" t="s">
        <v>64</v>
      </c>
      <c r="K3" s="169"/>
      <c r="L3" s="62"/>
      <c r="M3" s="24" t="s">
        <v>5</v>
      </c>
    </row>
    <row r="4" spans="1:14" ht="3.75" customHeight="1" thickBot="1" x14ac:dyDescent="0.3">
      <c r="A4" s="84"/>
      <c r="B4" s="84"/>
      <c r="C4" s="182"/>
      <c r="D4" s="182"/>
      <c r="E4" s="182"/>
      <c r="F4" s="182"/>
      <c r="G4" s="182"/>
      <c r="H4" s="182"/>
      <c r="I4" s="182"/>
      <c r="J4" s="182"/>
      <c r="K4" s="182"/>
    </row>
    <row r="5" spans="1:14" ht="21" x14ac:dyDescent="0.25">
      <c r="A5" s="90" t="s">
        <v>44</v>
      </c>
      <c r="B5" s="3">
        <v>29</v>
      </c>
      <c r="C5" s="87">
        <v>1</v>
      </c>
      <c r="D5" s="5">
        <v>27</v>
      </c>
      <c r="E5" s="151" t="s">
        <v>80</v>
      </c>
      <c r="F5" s="151"/>
      <c r="G5" s="151"/>
      <c r="H5" s="152"/>
      <c r="I5" s="63"/>
      <c r="J5" s="4" t="s">
        <v>15</v>
      </c>
      <c r="K5" s="7">
        <v>1000000</v>
      </c>
      <c r="M5" s="25">
        <v>4</v>
      </c>
      <c r="N5" s="42">
        <v>1</v>
      </c>
    </row>
    <row r="6" spans="1:14" ht="21" x14ac:dyDescent="0.3">
      <c r="A6" s="82" t="s">
        <v>81</v>
      </c>
      <c r="B6" s="5">
        <v>31</v>
      </c>
      <c r="C6" s="87">
        <v>2</v>
      </c>
      <c r="D6" s="5">
        <v>27</v>
      </c>
      <c r="E6" s="151" t="s">
        <v>80</v>
      </c>
      <c r="F6" s="151"/>
      <c r="G6" s="151"/>
      <c r="H6" s="152"/>
      <c r="I6" s="64"/>
      <c r="J6" s="82" t="s">
        <v>18</v>
      </c>
      <c r="K6" s="7">
        <v>1000000</v>
      </c>
      <c r="M6" s="25">
        <v>4</v>
      </c>
      <c r="N6" s="42">
        <v>1</v>
      </c>
    </row>
    <row r="7" spans="1:14" ht="21" x14ac:dyDescent="0.3">
      <c r="A7" s="82" t="s">
        <v>11</v>
      </c>
      <c r="B7" s="5">
        <v>25</v>
      </c>
      <c r="C7" s="87">
        <v>3</v>
      </c>
      <c r="D7" s="5">
        <v>32</v>
      </c>
      <c r="E7" s="151" t="s">
        <v>38</v>
      </c>
      <c r="F7" s="151"/>
      <c r="G7" s="151"/>
      <c r="H7" s="152"/>
      <c r="I7" s="64"/>
      <c r="J7" s="82" t="s">
        <v>40</v>
      </c>
      <c r="K7" s="7">
        <v>1000000</v>
      </c>
      <c r="M7" s="25">
        <v>4</v>
      </c>
      <c r="N7" s="42">
        <v>1</v>
      </c>
    </row>
    <row r="8" spans="1:14" ht="21" x14ac:dyDescent="0.35">
      <c r="A8" s="82" t="s">
        <v>15</v>
      </c>
      <c r="B8" s="5">
        <v>27</v>
      </c>
      <c r="C8" s="87">
        <v>4</v>
      </c>
      <c r="D8" s="5">
        <v>28</v>
      </c>
      <c r="E8" s="192" t="s">
        <v>21</v>
      </c>
      <c r="F8" s="193"/>
      <c r="G8" s="193"/>
      <c r="H8" s="194"/>
      <c r="I8" s="65"/>
      <c r="J8" s="82" t="s">
        <v>8</v>
      </c>
      <c r="K8" s="7">
        <v>750000</v>
      </c>
      <c r="M8" s="25">
        <v>3</v>
      </c>
      <c r="N8" s="42">
        <v>1</v>
      </c>
    </row>
    <row r="9" spans="1:14" ht="21" x14ac:dyDescent="0.25">
      <c r="A9" s="82" t="s">
        <v>8</v>
      </c>
      <c r="B9" s="5">
        <v>25</v>
      </c>
      <c r="C9" s="87">
        <v>5</v>
      </c>
      <c r="D9" s="5">
        <v>25</v>
      </c>
      <c r="E9" s="148" t="s">
        <v>82</v>
      </c>
      <c r="F9" s="146"/>
      <c r="G9" s="146"/>
      <c r="H9" s="147"/>
      <c r="I9" s="65"/>
      <c r="J9" s="82" t="s">
        <v>44</v>
      </c>
      <c r="K9" s="7">
        <v>250000</v>
      </c>
      <c r="M9" s="25">
        <v>1</v>
      </c>
      <c r="N9" s="42">
        <v>1</v>
      </c>
    </row>
    <row r="10" spans="1:14" ht="21" x14ac:dyDescent="0.25">
      <c r="A10" s="82" t="s">
        <v>17</v>
      </c>
      <c r="B10" s="5">
        <v>26</v>
      </c>
      <c r="C10" s="87">
        <v>6</v>
      </c>
      <c r="D10" s="5">
        <v>22</v>
      </c>
      <c r="E10" s="159" t="s">
        <v>38</v>
      </c>
      <c r="F10" s="160"/>
      <c r="G10" s="160"/>
      <c r="H10" s="161"/>
      <c r="I10" s="65"/>
      <c r="J10" s="82" t="s">
        <v>21</v>
      </c>
      <c r="K10" s="7">
        <v>250000</v>
      </c>
      <c r="M10" s="25">
        <v>1</v>
      </c>
      <c r="N10" s="42">
        <v>1</v>
      </c>
    </row>
    <row r="11" spans="1:14" ht="21" x14ac:dyDescent="0.25">
      <c r="A11" s="82" t="s">
        <v>18</v>
      </c>
      <c r="B11" s="5">
        <v>27</v>
      </c>
      <c r="C11" s="87">
        <v>7</v>
      </c>
      <c r="D11" s="5">
        <v>31</v>
      </c>
      <c r="E11" s="159" t="s">
        <v>38</v>
      </c>
      <c r="F11" s="160"/>
      <c r="G11" s="160"/>
      <c r="H11" s="161"/>
      <c r="I11" s="65"/>
      <c r="J11" s="82" t="s">
        <v>11</v>
      </c>
      <c r="K11" s="7">
        <v>750000</v>
      </c>
      <c r="M11" s="25">
        <v>3</v>
      </c>
      <c r="N11" s="42">
        <v>1</v>
      </c>
    </row>
    <row r="12" spans="1:14" ht="21" x14ac:dyDescent="0.25">
      <c r="A12" s="82" t="s">
        <v>16</v>
      </c>
      <c r="B12" s="5">
        <v>24</v>
      </c>
      <c r="C12" s="87">
        <v>8</v>
      </c>
      <c r="D12" s="5">
        <v>27</v>
      </c>
      <c r="E12" s="151" t="s">
        <v>80</v>
      </c>
      <c r="F12" s="151"/>
      <c r="G12" s="151"/>
      <c r="H12" s="152"/>
      <c r="I12" s="65"/>
      <c r="J12" s="82" t="s">
        <v>16</v>
      </c>
      <c r="K12" s="7">
        <v>250000</v>
      </c>
      <c r="M12" s="25">
        <v>1</v>
      </c>
      <c r="N12" s="42">
        <v>1</v>
      </c>
    </row>
    <row r="13" spans="1:14" ht="21" x14ac:dyDescent="0.25">
      <c r="A13" s="82" t="s">
        <v>40</v>
      </c>
      <c r="B13" s="5">
        <v>27</v>
      </c>
      <c r="C13" s="87">
        <v>9</v>
      </c>
      <c r="D13" s="5">
        <v>29</v>
      </c>
      <c r="E13" s="151" t="s">
        <v>44</v>
      </c>
      <c r="F13" s="162"/>
      <c r="G13" s="162"/>
      <c r="H13" s="163"/>
      <c r="I13" s="65"/>
      <c r="J13" s="82" t="s">
        <v>17</v>
      </c>
      <c r="K13" s="7">
        <v>250000</v>
      </c>
      <c r="M13" s="25">
        <v>1</v>
      </c>
      <c r="N13" s="42">
        <v>1</v>
      </c>
    </row>
    <row r="14" spans="1:14" ht="21" x14ac:dyDescent="0.25">
      <c r="A14" s="82" t="s">
        <v>24</v>
      </c>
      <c r="B14" s="5">
        <v>26</v>
      </c>
      <c r="C14" s="87">
        <v>10</v>
      </c>
      <c r="D14" s="5">
        <v>30</v>
      </c>
      <c r="E14" s="148" t="s">
        <v>38</v>
      </c>
      <c r="F14" s="146"/>
      <c r="G14" s="146"/>
      <c r="H14" s="147"/>
      <c r="I14" s="65"/>
      <c r="J14" s="82" t="s">
        <v>24</v>
      </c>
      <c r="K14" s="7">
        <v>250000</v>
      </c>
      <c r="M14" s="25">
        <v>1</v>
      </c>
      <c r="N14" s="42">
        <v>1</v>
      </c>
    </row>
    <row r="15" spans="1:14" ht="21" x14ac:dyDescent="0.25">
      <c r="A15" s="82" t="s">
        <v>21</v>
      </c>
      <c r="B15" s="5">
        <v>28</v>
      </c>
      <c r="C15" s="87">
        <v>11</v>
      </c>
      <c r="D15" s="5">
        <v>21</v>
      </c>
      <c r="E15" s="166" t="s">
        <v>38</v>
      </c>
      <c r="F15" s="166"/>
      <c r="G15" s="166"/>
      <c r="H15" s="167"/>
      <c r="I15" s="65"/>
      <c r="J15" s="82"/>
      <c r="K15" s="7"/>
      <c r="M15" s="25"/>
      <c r="N15" s="42">
        <v>1</v>
      </c>
    </row>
    <row r="16" spans="1:14" ht="21" x14ac:dyDescent="0.25">
      <c r="A16" s="82"/>
      <c r="B16" s="5"/>
      <c r="C16" s="87">
        <v>12</v>
      </c>
      <c r="D16" s="5">
        <v>23</v>
      </c>
      <c r="E16" s="166" t="s">
        <v>38</v>
      </c>
      <c r="F16" s="166"/>
      <c r="G16" s="166"/>
      <c r="H16" s="167"/>
      <c r="I16" s="65"/>
      <c r="J16" s="82"/>
      <c r="K16" s="7"/>
      <c r="M16" s="25"/>
      <c r="N16" s="42">
        <v>1</v>
      </c>
    </row>
    <row r="17" spans="1:15" ht="21" x14ac:dyDescent="0.25">
      <c r="A17" s="82"/>
      <c r="B17" s="5"/>
      <c r="C17" s="87">
        <v>13</v>
      </c>
      <c r="D17" s="5">
        <v>34</v>
      </c>
      <c r="E17" s="151" t="s">
        <v>38</v>
      </c>
      <c r="F17" s="162"/>
      <c r="G17" s="162"/>
      <c r="H17" s="163"/>
      <c r="I17" s="65"/>
      <c r="J17" s="82"/>
      <c r="K17" s="7"/>
      <c r="M17" s="25"/>
      <c r="N17" s="42">
        <v>1</v>
      </c>
    </row>
    <row r="18" spans="1:15" ht="21" x14ac:dyDescent="0.25">
      <c r="B18" s="86"/>
      <c r="C18" s="87">
        <v>14</v>
      </c>
      <c r="D18" s="5">
        <v>41</v>
      </c>
      <c r="E18" s="166" t="s">
        <v>38</v>
      </c>
      <c r="F18" s="166"/>
      <c r="G18" s="166"/>
      <c r="H18" s="167"/>
      <c r="I18" s="65"/>
      <c r="J18" s="82"/>
      <c r="K18" s="7"/>
      <c r="M18" s="25"/>
      <c r="N18" s="42">
        <v>1</v>
      </c>
    </row>
    <row r="19" spans="1:15" ht="21" x14ac:dyDescent="0.25">
      <c r="A19" s="82"/>
      <c r="B19" s="5"/>
      <c r="C19" s="87">
        <v>15</v>
      </c>
      <c r="D19" s="5">
        <v>27</v>
      </c>
      <c r="E19" s="151" t="s">
        <v>80</v>
      </c>
      <c r="F19" s="151"/>
      <c r="G19" s="151"/>
      <c r="H19" s="152"/>
      <c r="I19" s="65"/>
      <c r="J19" s="4"/>
      <c r="K19" s="7"/>
      <c r="M19" s="25"/>
      <c r="N19" s="42">
        <v>1</v>
      </c>
    </row>
    <row r="20" spans="1:15" ht="21" x14ac:dyDescent="0.25">
      <c r="A20" s="82"/>
      <c r="B20" s="5"/>
      <c r="C20" s="87">
        <v>16</v>
      </c>
      <c r="D20" s="5">
        <v>30</v>
      </c>
      <c r="E20" s="151" t="s">
        <v>38</v>
      </c>
      <c r="F20" s="151"/>
      <c r="G20" s="151"/>
      <c r="H20" s="152"/>
      <c r="I20" s="65"/>
      <c r="J20" s="61"/>
      <c r="K20" s="7"/>
      <c r="M20" s="25"/>
      <c r="N20" s="42">
        <v>0</v>
      </c>
    </row>
    <row r="21" spans="1:15" ht="21.75" thickBot="1" x14ac:dyDescent="0.3">
      <c r="A21" s="95"/>
      <c r="B21" s="95"/>
      <c r="C21" s="96">
        <v>17</v>
      </c>
      <c r="D21" s="51">
        <v>19</v>
      </c>
      <c r="E21" s="184" t="s">
        <v>38</v>
      </c>
      <c r="F21" s="184"/>
      <c r="G21" s="184"/>
      <c r="H21" s="185"/>
      <c r="I21" s="65"/>
      <c r="J21" s="4"/>
      <c r="K21" s="7"/>
      <c r="M21" s="25"/>
      <c r="N21" s="42">
        <f>SUM(D5:D33)</f>
        <v>798</v>
      </c>
      <c r="O21" s="41"/>
    </row>
    <row r="22" spans="1:15" ht="21.75" thickTop="1" x14ac:dyDescent="0.25">
      <c r="A22" s="94"/>
      <c r="B22" s="94"/>
      <c r="C22" s="103">
        <v>18</v>
      </c>
      <c r="D22" s="22">
        <v>30</v>
      </c>
      <c r="E22" s="186" t="s">
        <v>38</v>
      </c>
      <c r="F22" s="187"/>
      <c r="G22" s="187"/>
      <c r="H22" s="188"/>
      <c r="I22" s="65"/>
      <c r="J22" s="16"/>
      <c r="K22" s="70"/>
      <c r="M22" s="25"/>
      <c r="N22" s="42">
        <v>0</v>
      </c>
      <c r="O22" s="41"/>
    </row>
    <row r="23" spans="1:15" ht="21" x14ac:dyDescent="0.25">
      <c r="A23" s="85"/>
      <c r="B23" s="85"/>
      <c r="C23" s="104">
        <v>19</v>
      </c>
      <c r="D23" s="5">
        <v>25</v>
      </c>
      <c r="E23" s="148" t="s">
        <v>82</v>
      </c>
      <c r="F23" s="146"/>
      <c r="G23" s="146"/>
      <c r="H23" s="147"/>
      <c r="I23" s="65"/>
      <c r="J23" s="4"/>
      <c r="K23" s="7"/>
      <c r="M23" s="25"/>
      <c r="N23" s="42">
        <v>0</v>
      </c>
      <c r="O23" s="41"/>
    </row>
    <row r="24" spans="1:15" ht="21" x14ac:dyDescent="0.25">
      <c r="A24" s="85"/>
      <c r="B24" s="85"/>
      <c r="C24" s="104">
        <v>20</v>
      </c>
      <c r="D24" s="5">
        <v>32</v>
      </c>
      <c r="E24" s="159" t="s">
        <v>38</v>
      </c>
      <c r="F24" s="160"/>
      <c r="G24" s="160"/>
      <c r="H24" s="161"/>
      <c r="I24" s="65"/>
      <c r="J24" s="4"/>
      <c r="K24" s="7"/>
      <c r="M24" s="25"/>
      <c r="N24" s="42">
        <v>0</v>
      </c>
      <c r="O24" s="41"/>
    </row>
    <row r="25" spans="1:15" ht="21" x14ac:dyDescent="0.25">
      <c r="A25" s="85"/>
      <c r="B25" s="85"/>
      <c r="C25" s="104">
        <v>21</v>
      </c>
      <c r="D25" s="5">
        <v>31</v>
      </c>
      <c r="E25" s="159" t="s">
        <v>38</v>
      </c>
      <c r="F25" s="160"/>
      <c r="G25" s="160"/>
      <c r="H25" s="161"/>
      <c r="I25" s="65"/>
      <c r="J25" s="4"/>
      <c r="K25" s="7"/>
      <c r="M25" s="25"/>
      <c r="N25" s="42">
        <v>0</v>
      </c>
      <c r="O25" s="41"/>
    </row>
    <row r="26" spans="1:15" ht="21" x14ac:dyDescent="0.25">
      <c r="A26" s="85"/>
      <c r="B26" s="85"/>
      <c r="C26" s="104">
        <v>22</v>
      </c>
      <c r="D26" s="5">
        <v>33</v>
      </c>
      <c r="E26" s="166" t="s">
        <v>38</v>
      </c>
      <c r="F26" s="166"/>
      <c r="G26" s="166"/>
      <c r="H26" s="167"/>
      <c r="I26" s="65"/>
      <c r="J26" s="4"/>
      <c r="K26" s="7"/>
      <c r="M26" s="25"/>
      <c r="N26" s="42">
        <v>0</v>
      </c>
      <c r="O26" s="41"/>
    </row>
    <row r="27" spans="1:15" ht="21" x14ac:dyDescent="0.25">
      <c r="A27" s="85"/>
      <c r="B27" s="85"/>
      <c r="C27" s="104">
        <v>23</v>
      </c>
      <c r="D27" s="5">
        <v>33</v>
      </c>
      <c r="E27" s="148" t="s">
        <v>38</v>
      </c>
      <c r="F27" s="149"/>
      <c r="G27" s="149"/>
      <c r="H27" s="150"/>
      <c r="I27" s="65"/>
      <c r="J27" s="4"/>
      <c r="K27" s="7"/>
      <c r="M27" s="25"/>
      <c r="N27" s="42">
        <v>0</v>
      </c>
      <c r="O27" s="41"/>
    </row>
    <row r="28" spans="1:15" ht="21" x14ac:dyDescent="0.25">
      <c r="A28" s="85"/>
      <c r="B28" s="85"/>
      <c r="C28" s="104">
        <v>24</v>
      </c>
      <c r="D28" s="5">
        <v>23</v>
      </c>
      <c r="E28" s="148" t="s">
        <v>38</v>
      </c>
      <c r="F28" s="149"/>
      <c r="G28" s="149"/>
      <c r="H28" s="150"/>
      <c r="I28" s="65"/>
      <c r="J28" s="4"/>
      <c r="K28" s="7"/>
      <c r="M28" s="25"/>
      <c r="N28" s="42">
        <v>0</v>
      </c>
      <c r="O28" s="41"/>
    </row>
    <row r="29" spans="1:15" ht="21" x14ac:dyDescent="0.25">
      <c r="A29" s="85"/>
      <c r="B29" s="85"/>
      <c r="C29" s="104">
        <v>25</v>
      </c>
      <c r="D29" s="5">
        <v>21</v>
      </c>
      <c r="E29" s="159" t="s">
        <v>38</v>
      </c>
      <c r="F29" s="160"/>
      <c r="G29" s="160"/>
      <c r="H29" s="161"/>
      <c r="I29" s="65"/>
      <c r="J29" s="4"/>
      <c r="K29" s="7"/>
      <c r="M29" s="25"/>
      <c r="N29" s="42">
        <v>0</v>
      </c>
      <c r="O29" s="41"/>
    </row>
    <row r="30" spans="1:15" ht="21" x14ac:dyDescent="0.25">
      <c r="A30" s="85"/>
      <c r="B30" s="85"/>
      <c r="C30" s="104">
        <v>26</v>
      </c>
      <c r="D30" s="5">
        <v>26</v>
      </c>
      <c r="E30" s="159" t="s">
        <v>83</v>
      </c>
      <c r="F30" s="160"/>
      <c r="G30" s="160"/>
      <c r="H30" s="161"/>
      <c r="I30" s="65"/>
      <c r="J30" s="4"/>
      <c r="K30" s="7"/>
      <c r="M30" s="25"/>
      <c r="N30" s="42">
        <v>0</v>
      </c>
      <c r="O30" s="41"/>
    </row>
    <row r="31" spans="1:15" ht="21" x14ac:dyDescent="0.25">
      <c r="A31" s="85"/>
      <c r="B31" s="85"/>
      <c r="C31" s="104">
        <v>27</v>
      </c>
      <c r="D31" s="5">
        <v>22</v>
      </c>
      <c r="E31" s="148" t="s">
        <v>38</v>
      </c>
      <c r="F31" s="146"/>
      <c r="G31" s="146"/>
      <c r="H31" s="147"/>
      <c r="I31" s="65"/>
      <c r="J31" s="4"/>
      <c r="K31" s="7"/>
      <c r="M31" s="25"/>
      <c r="N31" s="42">
        <v>0</v>
      </c>
      <c r="O31" s="41"/>
    </row>
    <row r="32" spans="1:15" ht="21" x14ac:dyDescent="0.25">
      <c r="A32" s="85"/>
      <c r="B32" s="85"/>
      <c r="C32" s="104">
        <v>28</v>
      </c>
      <c r="D32" s="5">
        <v>24</v>
      </c>
      <c r="E32" s="148" t="s">
        <v>16</v>
      </c>
      <c r="F32" s="149"/>
      <c r="G32" s="149"/>
      <c r="H32" s="150"/>
      <c r="I32" s="65"/>
      <c r="J32" s="4"/>
      <c r="K32" s="7"/>
      <c r="M32" s="25"/>
      <c r="N32" s="42">
        <v>0</v>
      </c>
      <c r="O32" s="41"/>
    </row>
    <row r="33" spans="1:15" ht="21" x14ac:dyDescent="0.25">
      <c r="A33" s="85"/>
      <c r="B33" s="85"/>
      <c r="C33" s="104">
        <v>29</v>
      </c>
      <c r="D33" s="5">
        <v>25</v>
      </c>
      <c r="E33" s="159" t="s">
        <v>82</v>
      </c>
      <c r="F33" s="160"/>
      <c r="G33" s="160"/>
      <c r="H33" s="161"/>
      <c r="I33" s="65"/>
      <c r="J33" s="4"/>
      <c r="K33" s="7"/>
      <c r="M33" s="25"/>
      <c r="N33" s="42">
        <v>0</v>
      </c>
      <c r="O33" s="41"/>
    </row>
    <row r="34" spans="1:15" ht="21" x14ac:dyDescent="0.25">
      <c r="A34" s="85"/>
      <c r="B34" s="85"/>
      <c r="C34" s="104">
        <v>30</v>
      </c>
      <c r="D34" s="5">
        <v>21</v>
      </c>
      <c r="E34" s="148" t="s">
        <v>38</v>
      </c>
      <c r="F34" s="149"/>
      <c r="G34" s="149"/>
      <c r="H34" s="150"/>
      <c r="I34" s="65"/>
      <c r="J34" s="4"/>
      <c r="K34" s="7"/>
      <c r="M34" s="25"/>
      <c r="N34" s="42">
        <v>0</v>
      </c>
      <c r="O34" s="41"/>
    </row>
    <row r="35" spans="1:15" ht="21" x14ac:dyDescent="0.25">
      <c r="A35" s="85"/>
      <c r="B35" s="85"/>
      <c r="C35" s="105">
        <v>31</v>
      </c>
      <c r="D35" s="5">
        <v>35</v>
      </c>
      <c r="E35" s="148" t="s">
        <v>38</v>
      </c>
      <c r="F35" s="149"/>
      <c r="G35" s="149"/>
      <c r="H35" s="150"/>
      <c r="I35" s="65"/>
      <c r="J35" s="4"/>
      <c r="K35" s="7"/>
      <c r="M35" s="25"/>
      <c r="N35" s="42">
        <v>0</v>
      </c>
      <c r="O35" s="41"/>
    </row>
    <row r="36" spans="1:15" ht="21" x14ac:dyDescent="0.25">
      <c r="A36" s="85"/>
      <c r="B36" s="85"/>
      <c r="C36" s="105">
        <v>32</v>
      </c>
      <c r="D36" s="5">
        <v>35</v>
      </c>
      <c r="E36" s="151" t="s">
        <v>38</v>
      </c>
      <c r="F36" s="151"/>
      <c r="G36" s="151"/>
      <c r="H36" s="152"/>
      <c r="I36" s="65"/>
      <c r="J36" s="4"/>
      <c r="K36" s="7"/>
      <c r="M36" s="25"/>
      <c r="N36" s="42">
        <v>0</v>
      </c>
      <c r="O36" s="41"/>
    </row>
    <row r="37" spans="1:15" ht="21" x14ac:dyDescent="0.25">
      <c r="A37" s="85"/>
      <c r="B37" s="85"/>
      <c r="C37" s="104">
        <v>33</v>
      </c>
      <c r="D37" s="5">
        <v>32</v>
      </c>
      <c r="E37" s="148" t="s">
        <v>38</v>
      </c>
      <c r="F37" s="149"/>
      <c r="G37" s="149"/>
      <c r="H37" s="150"/>
      <c r="I37" s="65"/>
      <c r="J37" s="4"/>
      <c r="K37" s="7"/>
      <c r="M37" s="25"/>
      <c r="N37" s="42">
        <v>0</v>
      </c>
      <c r="O37" s="41"/>
    </row>
    <row r="38" spans="1:15" ht="21.75" thickBot="1" x14ac:dyDescent="0.3">
      <c r="A38" s="85"/>
      <c r="B38" s="86"/>
      <c r="C38" s="101">
        <v>34</v>
      </c>
      <c r="D38" s="23">
        <v>32</v>
      </c>
      <c r="E38" s="189" t="s">
        <v>38</v>
      </c>
      <c r="F38" s="189"/>
      <c r="G38" s="189"/>
      <c r="H38" s="190"/>
      <c r="I38" s="65"/>
      <c r="J38" s="6"/>
      <c r="K38" s="8"/>
      <c r="M38" s="32"/>
      <c r="N38" s="42">
        <f>SUM(D22:D38)</f>
        <v>480</v>
      </c>
      <c r="O38" s="42"/>
    </row>
    <row r="39" spans="1:15" ht="6" customHeight="1" thickBot="1" x14ac:dyDescent="0.3">
      <c r="C39" s="71"/>
      <c r="D39" s="71"/>
      <c r="E39" s="66"/>
      <c r="F39" s="66"/>
      <c r="G39" s="66"/>
      <c r="H39" s="66"/>
      <c r="I39" s="66"/>
      <c r="K39" s="72"/>
      <c r="N39" s="41"/>
    </row>
    <row r="40" spans="1:15" ht="21.75" thickBot="1" x14ac:dyDescent="0.3">
      <c r="A40" s="26" t="s">
        <v>70</v>
      </c>
      <c r="B40" s="93">
        <f>SUM(B5:B39)*34</f>
        <v>10030</v>
      </c>
      <c r="C40" s="1" t="s">
        <v>71</v>
      </c>
      <c r="D40" s="2">
        <f>SUM(D5:D38)</f>
        <v>953</v>
      </c>
      <c r="E40" s="143"/>
      <c r="F40" s="191"/>
      <c r="G40" s="191"/>
      <c r="H40" s="153"/>
      <c r="I40" s="66"/>
      <c r="J40" s="91"/>
      <c r="K40" s="9">
        <f>SUM(K5:K38)</f>
        <v>5750000</v>
      </c>
      <c r="M40" s="26">
        <f>SUM(M5:M38)</f>
        <v>23</v>
      </c>
      <c r="N40" s="42">
        <f>SUM(N5:N39)</f>
        <v>1293</v>
      </c>
    </row>
    <row r="42" spans="1:15" x14ac:dyDescent="0.25">
      <c r="J42" s="33"/>
      <c r="K42" s="92"/>
    </row>
    <row r="44" spans="1:15" x14ac:dyDescent="0.25">
      <c r="J44" s="33"/>
      <c r="K44" s="92"/>
    </row>
  </sheetData>
  <sheetProtection algorithmName="SHA-512" hashValue="yPEVndqZc3u5edcSVoALNl6I8oS6JG94EMkXI2E+RJ81Au0i6fQOj5jwuCrKEUygYajEzrt7fz0uc+HwZh2MfQ==" saltValue="IzXyAtIJTCc7xZib29bCRQ==" spinCount="100000" sheet="1" objects="1" scenarios="1"/>
  <mergeCells count="42">
    <mergeCell ref="A1:B1"/>
    <mergeCell ref="C1:H1"/>
    <mergeCell ref="J1:K1"/>
    <mergeCell ref="C2:H2"/>
    <mergeCell ref="E3:H3"/>
    <mergeCell ref="J3:K3"/>
    <mergeCell ref="E15:H15"/>
    <mergeCell ref="C4:K4"/>
    <mergeCell ref="E6:H6"/>
    <mergeCell ref="E7:H7"/>
    <mergeCell ref="E5:H5"/>
    <mergeCell ref="E9:H9"/>
    <mergeCell ref="E10:H10"/>
    <mergeCell ref="E11:H11"/>
    <mergeCell ref="E12:H12"/>
    <mergeCell ref="E13:H13"/>
    <mergeCell ref="E14:H14"/>
    <mergeCell ref="E8:H8"/>
    <mergeCell ref="E27:H27"/>
    <mergeCell ref="E16:H16"/>
    <mergeCell ref="E17:H17"/>
    <mergeCell ref="E18:H18"/>
    <mergeCell ref="E19:H19"/>
    <mergeCell ref="E20:H20"/>
    <mergeCell ref="E21:H21"/>
    <mergeCell ref="E22:H22"/>
    <mergeCell ref="E23:H23"/>
    <mergeCell ref="E24:H24"/>
    <mergeCell ref="E25:H25"/>
    <mergeCell ref="E26:H26"/>
    <mergeCell ref="E40:H40"/>
    <mergeCell ref="E28:H28"/>
    <mergeCell ref="E29:H29"/>
    <mergeCell ref="E30:H30"/>
    <mergeCell ref="E31:H31"/>
    <mergeCell ref="E32:H32"/>
    <mergeCell ref="E33:H33"/>
    <mergeCell ref="E34:H34"/>
    <mergeCell ref="E35:H35"/>
    <mergeCell ref="E36:H36"/>
    <mergeCell ref="E37:H37"/>
    <mergeCell ref="E38:H38"/>
  </mergeCells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6E0A7B-CCC7-4CA1-A746-EBCBA4DF9394}">
  <dimension ref="A1:O44"/>
  <sheetViews>
    <sheetView tabSelected="1" workbookViewId="0">
      <pane ySplit="1" topLeftCell="A22" activePane="bottomLeft" state="frozen"/>
      <selection pane="bottomLeft" activeCell="E34" sqref="E34:H34"/>
    </sheetView>
  </sheetViews>
  <sheetFormatPr baseColWidth="10" defaultColWidth="11.42578125" defaultRowHeight="15" x14ac:dyDescent="0.25"/>
  <cols>
    <col min="1" max="1" width="17" style="106" customWidth="1"/>
    <col min="2" max="2" width="14.42578125" style="106" customWidth="1"/>
    <col min="3" max="3" width="14.7109375" style="106" customWidth="1"/>
    <col min="4" max="4" width="12.42578125" style="106" customWidth="1"/>
    <col min="5" max="7" width="11.42578125" style="106"/>
    <col min="8" max="8" width="65" style="106" customWidth="1"/>
    <col min="9" max="9" width="1.28515625" style="106" customWidth="1"/>
    <col min="10" max="10" width="18.140625" style="106" customWidth="1"/>
    <col min="11" max="11" width="16.5703125" style="106" customWidth="1"/>
    <col min="12" max="12" width="1.28515625" style="106" customWidth="1"/>
    <col min="13" max="13" width="15.140625" style="106" bestFit="1" customWidth="1"/>
    <col min="14" max="16384" width="11.42578125" style="106"/>
  </cols>
  <sheetData>
    <row r="1" spans="1:14" ht="27" thickBot="1" x14ac:dyDescent="0.45">
      <c r="A1" s="224" t="s">
        <v>85</v>
      </c>
      <c r="B1" s="225"/>
      <c r="C1" s="225"/>
      <c r="D1" s="225"/>
      <c r="E1" s="225"/>
      <c r="F1" s="225"/>
      <c r="G1" s="225"/>
      <c r="H1" s="226"/>
      <c r="I1" s="67"/>
      <c r="J1" s="219">
        <f ca="1">TODAY()</f>
        <v>45046</v>
      </c>
      <c r="K1" s="220"/>
      <c r="L1"/>
      <c r="M1" s="122">
        <f ca="1">NOW()</f>
        <v>45046.810533101852</v>
      </c>
    </row>
    <row r="2" spans="1:14" ht="7.5" customHeight="1" thickBot="1" x14ac:dyDescent="0.45">
      <c r="A2"/>
      <c r="B2"/>
      <c r="C2" s="183"/>
      <c r="D2" s="183"/>
      <c r="E2" s="183"/>
      <c r="F2" s="183"/>
      <c r="G2" s="183"/>
      <c r="H2" s="183"/>
      <c r="I2" s="62"/>
      <c r="J2" s="62"/>
      <c r="K2" s="62"/>
      <c r="L2"/>
      <c r="M2"/>
    </row>
    <row r="3" spans="1:14" ht="27" thickBot="1" x14ac:dyDescent="0.45">
      <c r="A3" s="117" t="s">
        <v>61</v>
      </c>
      <c r="B3" s="118" t="s">
        <v>62</v>
      </c>
      <c r="C3" s="117" t="s">
        <v>1</v>
      </c>
      <c r="D3" s="118" t="s">
        <v>63</v>
      </c>
      <c r="E3" s="221" t="s">
        <v>3</v>
      </c>
      <c r="F3" s="222"/>
      <c r="G3" s="222"/>
      <c r="H3" s="223"/>
      <c r="I3" s="119"/>
      <c r="J3" s="120" t="s">
        <v>84</v>
      </c>
      <c r="K3" s="121" t="s">
        <v>4</v>
      </c>
      <c r="L3" s="62"/>
      <c r="M3" s="117" t="s">
        <v>5</v>
      </c>
    </row>
    <row r="4" spans="1:14" ht="3.75" customHeight="1" x14ac:dyDescent="0.25">
      <c r="A4" s="84"/>
      <c r="B4" s="84"/>
      <c r="C4" s="182"/>
      <c r="D4" s="182"/>
      <c r="E4" s="182"/>
      <c r="F4" s="182"/>
      <c r="G4" s="182"/>
      <c r="H4" s="182"/>
      <c r="I4" s="182"/>
      <c r="J4" s="182"/>
      <c r="K4" s="182"/>
      <c r="L4"/>
      <c r="M4"/>
    </row>
    <row r="5" spans="1:14" ht="21" x14ac:dyDescent="0.25">
      <c r="A5" s="132" t="s">
        <v>44</v>
      </c>
      <c r="B5" s="5">
        <v>25</v>
      </c>
      <c r="C5" s="140">
        <v>1</v>
      </c>
      <c r="D5" s="5">
        <v>33</v>
      </c>
      <c r="E5" s="201" t="s">
        <v>38</v>
      </c>
      <c r="F5" s="201"/>
      <c r="G5" s="201"/>
      <c r="H5" s="202"/>
      <c r="I5" s="133"/>
      <c r="J5" s="115">
        <v>50000</v>
      </c>
      <c r="K5" s="116">
        <v>500000</v>
      </c>
      <c r="M5" s="128">
        <v>2</v>
      </c>
      <c r="N5" s="107">
        <v>1</v>
      </c>
    </row>
    <row r="6" spans="1:14" ht="21" x14ac:dyDescent="0.3">
      <c r="A6" s="132" t="s">
        <v>11</v>
      </c>
      <c r="B6" s="5">
        <v>27</v>
      </c>
      <c r="C6" s="140">
        <v>2</v>
      </c>
      <c r="D6" s="5">
        <v>28</v>
      </c>
      <c r="E6" s="201" t="s">
        <v>38</v>
      </c>
      <c r="F6" s="201"/>
      <c r="G6" s="201"/>
      <c r="H6" s="202"/>
      <c r="I6" s="134"/>
      <c r="J6" s="115">
        <v>50000</v>
      </c>
      <c r="K6" s="116">
        <v>250000</v>
      </c>
      <c r="M6" s="128">
        <v>1</v>
      </c>
      <c r="N6" s="107">
        <v>1</v>
      </c>
    </row>
    <row r="7" spans="1:14" ht="21" x14ac:dyDescent="0.3">
      <c r="A7" s="132" t="s">
        <v>13</v>
      </c>
      <c r="B7" s="5">
        <v>24</v>
      </c>
      <c r="C7" s="140">
        <v>3</v>
      </c>
      <c r="D7" s="5">
        <v>25</v>
      </c>
      <c r="E7" s="201" t="s">
        <v>87</v>
      </c>
      <c r="F7" s="201"/>
      <c r="G7" s="201"/>
      <c r="H7" s="202"/>
      <c r="I7" s="134"/>
      <c r="J7" s="115">
        <v>50000</v>
      </c>
      <c r="K7" s="116"/>
      <c r="M7" s="128"/>
      <c r="N7" s="107">
        <v>1</v>
      </c>
    </row>
    <row r="8" spans="1:14" ht="21" x14ac:dyDescent="0.35">
      <c r="A8" s="132" t="s">
        <v>15</v>
      </c>
      <c r="B8" s="5">
        <v>28</v>
      </c>
      <c r="C8" s="140">
        <v>4</v>
      </c>
      <c r="D8" s="5">
        <v>24</v>
      </c>
      <c r="E8" s="227" t="s">
        <v>13</v>
      </c>
      <c r="F8" s="228"/>
      <c r="G8" s="228"/>
      <c r="H8" s="229"/>
      <c r="I8" s="65"/>
      <c r="J8" s="115">
        <v>50000</v>
      </c>
      <c r="K8" s="116">
        <v>750000</v>
      </c>
      <c r="M8" s="128">
        <v>3</v>
      </c>
      <c r="N8" s="107">
        <v>1</v>
      </c>
    </row>
    <row r="9" spans="1:14" ht="21" x14ac:dyDescent="0.25">
      <c r="A9" s="132" t="s">
        <v>65</v>
      </c>
      <c r="B9" s="5">
        <v>25</v>
      </c>
      <c r="C9" s="140">
        <v>5</v>
      </c>
      <c r="D9" s="5">
        <v>25</v>
      </c>
      <c r="E9" s="201" t="s">
        <v>87</v>
      </c>
      <c r="F9" s="201"/>
      <c r="G9" s="201"/>
      <c r="H9" s="202"/>
      <c r="I9" s="65"/>
      <c r="J9" s="115">
        <v>50000</v>
      </c>
      <c r="K9" s="116">
        <v>500000</v>
      </c>
      <c r="M9" s="128">
        <v>2</v>
      </c>
      <c r="N9" s="107">
        <v>1</v>
      </c>
    </row>
    <row r="10" spans="1:14" ht="21" x14ac:dyDescent="0.25">
      <c r="A10" s="132" t="s">
        <v>8</v>
      </c>
      <c r="B10" s="5">
        <v>25</v>
      </c>
      <c r="C10" s="140">
        <v>6</v>
      </c>
      <c r="D10" s="5">
        <v>23</v>
      </c>
      <c r="E10" s="203" t="s">
        <v>38</v>
      </c>
      <c r="F10" s="204"/>
      <c r="G10" s="204"/>
      <c r="H10" s="205"/>
      <c r="I10" s="65"/>
      <c r="J10" s="115">
        <v>50000</v>
      </c>
      <c r="K10" s="116">
        <v>500000</v>
      </c>
      <c r="M10" s="128">
        <v>2</v>
      </c>
      <c r="N10" s="107">
        <v>1</v>
      </c>
    </row>
    <row r="11" spans="1:14" ht="21" x14ac:dyDescent="0.25">
      <c r="A11" s="132" t="s">
        <v>43</v>
      </c>
      <c r="B11" s="5">
        <v>26</v>
      </c>
      <c r="C11" s="140">
        <v>7</v>
      </c>
      <c r="D11" s="5">
        <v>17</v>
      </c>
      <c r="E11" s="203" t="s">
        <v>38</v>
      </c>
      <c r="F11" s="204"/>
      <c r="G11" s="204"/>
      <c r="H11" s="205"/>
      <c r="I11" s="65"/>
      <c r="J11" s="115">
        <v>50000</v>
      </c>
      <c r="K11" s="116">
        <v>1250000</v>
      </c>
      <c r="M11" s="128">
        <v>5</v>
      </c>
      <c r="N11" s="107">
        <v>1</v>
      </c>
    </row>
    <row r="12" spans="1:14" ht="21" x14ac:dyDescent="0.25">
      <c r="A12" s="132" t="s">
        <v>17</v>
      </c>
      <c r="B12" s="5">
        <v>25</v>
      </c>
      <c r="C12" s="140">
        <v>8</v>
      </c>
      <c r="D12" s="5">
        <v>36</v>
      </c>
      <c r="E12" s="201" t="s">
        <v>38</v>
      </c>
      <c r="F12" s="201"/>
      <c r="G12" s="201"/>
      <c r="H12" s="202"/>
      <c r="I12" s="65"/>
      <c r="J12" s="115">
        <v>50000</v>
      </c>
      <c r="K12" s="116">
        <v>500000</v>
      </c>
      <c r="M12" s="128">
        <v>2</v>
      </c>
      <c r="N12" s="107">
        <v>1</v>
      </c>
    </row>
    <row r="13" spans="1:14" ht="21" x14ac:dyDescent="0.25">
      <c r="A13" s="132" t="s">
        <v>18</v>
      </c>
      <c r="B13" s="5">
        <v>25</v>
      </c>
      <c r="C13" s="140">
        <v>9</v>
      </c>
      <c r="D13" s="5">
        <v>30</v>
      </c>
      <c r="E13" s="201" t="s">
        <v>38</v>
      </c>
      <c r="F13" s="210"/>
      <c r="G13" s="210"/>
      <c r="H13" s="211"/>
      <c r="I13" s="65"/>
      <c r="J13" s="115">
        <v>50000</v>
      </c>
      <c r="K13" s="116">
        <v>500000</v>
      </c>
      <c r="M13" s="128">
        <v>2</v>
      </c>
      <c r="N13" s="107">
        <v>1</v>
      </c>
    </row>
    <row r="14" spans="1:14" ht="21" x14ac:dyDescent="0.25">
      <c r="A14" s="132" t="s">
        <v>16</v>
      </c>
      <c r="B14" s="5">
        <v>22</v>
      </c>
      <c r="C14" s="140">
        <v>10</v>
      </c>
      <c r="D14" s="5">
        <v>37</v>
      </c>
      <c r="E14" s="198" t="s">
        <v>38</v>
      </c>
      <c r="F14" s="217"/>
      <c r="G14" s="217"/>
      <c r="H14" s="218"/>
      <c r="I14" s="65"/>
      <c r="J14" s="115">
        <v>50000</v>
      </c>
      <c r="K14" s="116"/>
      <c r="M14" s="128"/>
      <c r="N14" s="107">
        <v>1</v>
      </c>
    </row>
    <row r="15" spans="1:14" ht="21" x14ac:dyDescent="0.25">
      <c r="A15" s="132" t="s">
        <v>40</v>
      </c>
      <c r="B15" s="5">
        <v>27</v>
      </c>
      <c r="C15" s="140">
        <v>11</v>
      </c>
      <c r="D15" s="5">
        <v>34</v>
      </c>
      <c r="E15" s="208" t="s">
        <v>38</v>
      </c>
      <c r="F15" s="208"/>
      <c r="G15" s="208"/>
      <c r="H15" s="209"/>
      <c r="I15" s="65"/>
      <c r="J15" s="115">
        <v>50000</v>
      </c>
      <c r="K15" s="116">
        <v>250000</v>
      </c>
      <c r="M15" s="128">
        <v>1</v>
      </c>
      <c r="N15" s="107">
        <v>1</v>
      </c>
    </row>
    <row r="16" spans="1:14" ht="21" x14ac:dyDescent="0.25">
      <c r="A16" s="132" t="s">
        <v>86</v>
      </c>
      <c r="B16" s="5">
        <v>0</v>
      </c>
      <c r="C16" s="140">
        <v>12</v>
      </c>
      <c r="D16" s="5">
        <v>28</v>
      </c>
      <c r="E16" s="208" t="s">
        <v>38</v>
      </c>
      <c r="F16" s="208"/>
      <c r="G16" s="208"/>
      <c r="H16" s="209"/>
      <c r="I16" s="65"/>
      <c r="J16" s="115">
        <v>50000</v>
      </c>
      <c r="K16" s="116"/>
      <c r="M16" s="128"/>
      <c r="N16" s="107">
        <v>1</v>
      </c>
    </row>
    <row r="17" spans="1:15" ht="21" x14ac:dyDescent="0.25">
      <c r="A17" s="132" t="s">
        <v>24</v>
      </c>
      <c r="B17" s="5">
        <v>26</v>
      </c>
      <c r="C17" s="140">
        <v>13</v>
      </c>
      <c r="D17" s="5">
        <v>32</v>
      </c>
      <c r="E17" s="201" t="s">
        <v>38</v>
      </c>
      <c r="F17" s="210"/>
      <c r="G17" s="210"/>
      <c r="H17" s="211"/>
      <c r="I17" s="65"/>
      <c r="J17" s="115">
        <v>50000</v>
      </c>
      <c r="K17" s="116">
        <v>1250000</v>
      </c>
      <c r="M17" s="128">
        <v>5</v>
      </c>
      <c r="N17" s="107">
        <v>1</v>
      </c>
    </row>
    <row r="18" spans="1:15" ht="21" x14ac:dyDescent="0.25">
      <c r="A18" s="71" t="s">
        <v>21</v>
      </c>
      <c r="B18" s="5">
        <v>27</v>
      </c>
      <c r="C18" s="140">
        <v>14</v>
      </c>
      <c r="D18" s="5">
        <v>33</v>
      </c>
      <c r="E18" s="208" t="s">
        <v>38</v>
      </c>
      <c r="F18" s="208"/>
      <c r="G18" s="208"/>
      <c r="H18" s="209"/>
      <c r="I18" s="65"/>
      <c r="J18" s="115">
        <v>50000</v>
      </c>
      <c r="K18" s="116">
        <v>250000</v>
      </c>
      <c r="M18" s="128">
        <v>1</v>
      </c>
      <c r="N18" s="107">
        <v>1</v>
      </c>
    </row>
    <row r="19" spans="1:15" ht="21" x14ac:dyDescent="0.25">
      <c r="A19" s="132" t="s">
        <v>12</v>
      </c>
      <c r="B19" s="5">
        <v>0</v>
      </c>
      <c r="C19" s="140">
        <v>15</v>
      </c>
      <c r="D19" s="5">
        <v>26</v>
      </c>
      <c r="E19" s="201" t="s">
        <v>88</v>
      </c>
      <c r="F19" s="201"/>
      <c r="G19" s="201"/>
      <c r="H19" s="202"/>
      <c r="I19" s="65"/>
      <c r="J19" s="115">
        <v>50000</v>
      </c>
      <c r="K19" s="116">
        <v>250000</v>
      </c>
      <c r="M19" s="128">
        <v>1</v>
      </c>
      <c r="N19" s="107">
        <v>1</v>
      </c>
    </row>
    <row r="20" spans="1:15" ht="21" x14ac:dyDescent="0.25">
      <c r="A20" s="132"/>
      <c r="B20" s="5"/>
      <c r="C20" s="140">
        <v>16</v>
      </c>
      <c r="D20" s="5">
        <v>41</v>
      </c>
      <c r="E20" s="201" t="s">
        <v>38</v>
      </c>
      <c r="F20" s="201"/>
      <c r="G20" s="201"/>
      <c r="H20" s="202"/>
      <c r="I20" s="65"/>
      <c r="J20" s="61"/>
      <c r="K20" s="116"/>
      <c r="M20" s="128"/>
      <c r="N20" s="107">
        <v>0</v>
      </c>
    </row>
    <row r="21" spans="1:15" ht="21.75" thickBot="1" x14ac:dyDescent="0.3">
      <c r="A21" s="95"/>
      <c r="B21" s="109"/>
      <c r="C21" s="141">
        <v>17</v>
      </c>
      <c r="D21" s="51">
        <v>29</v>
      </c>
      <c r="E21" s="212" t="s">
        <v>12</v>
      </c>
      <c r="F21" s="212"/>
      <c r="G21" s="212"/>
      <c r="H21" s="213"/>
      <c r="I21" s="65"/>
      <c r="J21" s="4"/>
      <c r="K21" s="116"/>
      <c r="M21" s="128"/>
      <c r="N21" s="107">
        <f>SUM(D5:D33)</f>
        <v>825</v>
      </c>
      <c r="O21" s="110"/>
    </row>
    <row r="22" spans="1:15" ht="21.75" thickTop="1" x14ac:dyDescent="0.25">
      <c r="A22" s="94"/>
      <c r="B22" s="111"/>
      <c r="C22" s="142">
        <v>18</v>
      </c>
      <c r="D22" s="22">
        <v>28</v>
      </c>
      <c r="E22" s="214" t="s">
        <v>15</v>
      </c>
      <c r="F22" s="215"/>
      <c r="G22" s="215"/>
      <c r="H22" s="216"/>
      <c r="I22" s="65"/>
      <c r="J22" s="16"/>
      <c r="K22" s="124"/>
      <c r="M22" s="128"/>
      <c r="N22" s="107">
        <v>0</v>
      </c>
      <c r="O22" s="110"/>
    </row>
    <row r="23" spans="1:15" ht="21" x14ac:dyDescent="0.25">
      <c r="A23" s="85"/>
      <c r="B23" s="112"/>
      <c r="C23" s="140">
        <v>19</v>
      </c>
      <c r="D23" s="5">
        <v>28</v>
      </c>
      <c r="E23" s="198" t="s">
        <v>15</v>
      </c>
      <c r="F23" s="217"/>
      <c r="G23" s="217"/>
      <c r="H23" s="218"/>
      <c r="I23" s="65"/>
      <c r="J23" s="4"/>
      <c r="K23" s="116"/>
      <c r="M23" s="128"/>
      <c r="N23" s="107">
        <v>0</v>
      </c>
      <c r="O23" s="110"/>
    </row>
    <row r="24" spans="1:15" ht="21" x14ac:dyDescent="0.25">
      <c r="A24" s="85"/>
      <c r="B24" s="112"/>
      <c r="C24" s="140">
        <v>20</v>
      </c>
      <c r="D24" s="5">
        <v>27</v>
      </c>
      <c r="E24" s="203" t="s">
        <v>89</v>
      </c>
      <c r="F24" s="204"/>
      <c r="G24" s="204"/>
      <c r="H24" s="205"/>
      <c r="I24" s="65"/>
      <c r="J24" s="4"/>
      <c r="K24" s="116"/>
      <c r="M24" s="128"/>
      <c r="N24" s="107">
        <v>0</v>
      </c>
      <c r="O24" s="110"/>
    </row>
    <row r="25" spans="1:15" ht="21" x14ac:dyDescent="0.25">
      <c r="A25" s="85"/>
      <c r="B25" s="112"/>
      <c r="C25" s="140">
        <v>21</v>
      </c>
      <c r="D25" s="5">
        <v>26</v>
      </c>
      <c r="E25" s="201" t="s">
        <v>88</v>
      </c>
      <c r="F25" s="201"/>
      <c r="G25" s="201"/>
      <c r="H25" s="202"/>
      <c r="I25" s="65"/>
      <c r="J25" s="4"/>
      <c r="K25" s="116"/>
      <c r="M25" s="128"/>
      <c r="N25" s="107">
        <v>0</v>
      </c>
      <c r="O25" s="110"/>
    </row>
    <row r="26" spans="1:15" ht="21" x14ac:dyDescent="0.25">
      <c r="A26" s="85"/>
      <c r="B26" s="112"/>
      <c r="C26" s="140">
        <v>22</v>
      </c>
      <c r="D26" s="5">
        <v>23</v>
      </c>
      <c r="E26" s="208" t="s">
        <v>38</v>
      </c>
      <c r="F26" s="208"/>
      <c r="G26" s="208"/>
      <c r="H26" s="209"/>
      <c r="I26" s="65"/>
      <c r="J26" s="4"/>
      <c r="K26" s="116"/>
      <c r="M26" s="128"/>
      <c r="N26" s="107">
        <v>0</v>
      </c>
      <c r="O26" s="110"/>
    </row>
    <row r="27" spans="1:15" ht="21" x14ac:dyDescent="0.25">
      <c r="A27" s="85"/>
      <c r="B27" s="112"/>
      <c r="C27" s="140">
        <v>23</v>
      </c>
      <c r="D27" s="5">
        <v>21</v>
      </c>
      <c r="E27" s="198" t="s">
        <v>38</v>
      </c>
      <c r="F27" s="199"/>
      <c r="G27" s="199"/>
      <c r="H27" s="200"/>
      <c r="I27" s="65"/>
      <c r="J27" s="4"/>
      <c r="K27" s="116"/>
      <c r="M27" s="128"/>
      <c r="N27" s="107">
        <v>0</v>
      </c>
      <c r="O27" s="110"/>
    </row>
    <row r="28" spans="1:15" ht="21" x14ac:dyDescent="0.25">
      <c r="A28" s="85"/>
      <c r="B28" s="112"/>
      <c r="C28" s="140">
        <v>24</v>
      </c>
      <c r="D28" s="5">
        <v>31</v>
      </c>
      <c r="E28" s="198" t="s">
        <v>38</v>
      </c>
      <c r="F28" s="199"/>
      <c r="G28" s="199"/>
      <c r="H28" s="200"/>
      <c r="I28" s="65"/>
      <c r="J28" s="4"/>
      <c r="K28" s="116"/>
      <c r="M28" s="128"/>
      <c r="N28" s="107">
        <v>0</v>
      </c>
      <c r="O28" s="110"/>
    </row>
    <row r="29" spans="1:15" ht="21" x14ac:dyDescent="0.25">
      <c r="A29" s="85"/>
      <c r="B29" s="112"/>
      <c r="C29" s="140">
        <v>25</v>
      </c>
      <c r="D29" s="5">
        <v>26</v>
      </c>
      <c r="E29" s="201" t="s">
        <v>88</v>
      </c>
      <c r="F29" s="201"/>
      <c r="G29" s="201"/>
      <c r="H29" s="202"/>
      <c r="I29" s="65"/>
      <c r="J29" s="4"/>
      <c r="K29" s="116"/>
      <c r="M29" s="128"/>
      <c r="N29" s="107">
        <v>0</v>
      </c>
      <c r="O29" s="110"/>
    </row>
    <row r="30" spans="1:15" ht="21" x14ac:dyDescent="0.25">
      <c r="A30" s="85"/>
      <c r="B30" s="112"/>
      <c r="C30" s="140">
        <v>26</v>
      </c>
      <c r="D30" s="5">
        <v>26</v>
      </c>
      <c r="E30" s="201" t="s">
        <v>88</v>
      </c>
      <c r="F30" s="201"/>
      <c r="G30" s="201"/>
      <c r="H30" s="202"/>
      <c r="I30" s="65"/>
      <c r="J30" s="4"/>
      <c r="K30" s="116"/>
      <c r="M30" s="128"/>
      <c r="N30" s="107">
        <v>0</v>
      </c>
      <c r="O30" s="110"/>
    </row>
    <row r="31" spans="1:15" ht="21" x14ac:dyDescent="0.25">
      <c r="A31" s="85"/>
      <c r="B31" s="112"/>
      <c r="C31" s="140">
        <v>27</v>
      </c>
      <c r="D31" s="5">
        <v>26</v>
      </c>
      <c r="E31" s="201" t="s">
        <v>88</v>
      </c>
      <c r="F31" s="201"/>
      <c r="G31" s="201"/>
      <c r="H31" s="202"/>
      <c r="I31" s="65"/>
      <c r="J31" s="4"/>
      <c r="K31" s="116"/>
      <c r="M31" s="128"/>
      <c r="N31" s="107">
        <v>0</v>
      </c>
      <c r="O31" s="110"/>
    </row>
    <row r="32" spans="1:15" ht="21" x14ac:dyDescent="0.25">
      <c r="A32" s="85"/>
      <c r="B32" s="112"/>
      <c r="C32" s="140">
        <v>28</v>
      </c>
      <c r="D32" s="5">
        <v>29</v>
      </c>
      <c r="E32" s="198" t="s">
        <v>38</v>
      </c>
      <c r="F32" s="199"/>
      <c r="G32" s="199"/>
      <c r="H32" s="200"/>
      <c r="I32" s="65"/>
      <c r="J32" s="4"/>
      <c r="K32" s="116"/>
      <c r="M32" s="128"/>
      <c r="N32" s="107">
        <v>0</v>
      </c>
      <c r="O32" s="110"/>
    </row>
    <row r="33" spans="1:15" ht="21" x14ac:dyDescent="0.25">
      <c r="A33" s="85"/>
      <c r="B33" s="112"/>
      <c r="C33" s="140">
        <v>29</v>
      </c>
      <c r="D33" s="5">
        <v>33</v>
      </c>
      <c r="E33" s="203" t="s">
        <v>38</v>
      </c>
      <c r="F33" s="204"/>
      <c r="G33" s="204"/>
      <c r="H33" s="205"/>
      <c r="I33" s="65"/>
      <c r="J33" s="4"/>
      <c r="K33" s="116"/>
      <c r="M33" s="128"/>
      <c r="N33" s="107">
        <v>0</v>
      </c>
      <c r="O33" s="110"/>
    </row>
    <row r="34" spans="1:15" ht="21" x14ac:dyDescent="0.25">
      <c r="A34" s="85"/>
      <c r="B34" s="112"/>
      <c r="C34" s="140">
        <v>30</v>
      </c>
      <c r="D34" s="5">
        <v>17</v>
      </c>
      <c r="E34" s="198" t="s">
        <v>38</v>
      </c>
      <c r="F34" s="199"/>
      <c r="G34" s="199"/>
      <c r="H34" s="200"/>
      <c r="I34" s="65"/>
      <c r="J34" s="4"/>
      <c r="K34" s="116"/>
      <c r="M34" s="128"/>
      <c r="N34" s="107">
        <v>0</v>
      </c>
      <c r="O34" s="110"/>
    </row>
    <row r="35" spans="1:15" ht="21" x14ac:dyDescent="0.25">
      <c r="A35" s="85"/>
      <c r="B35" s="112"/>
      <c r="C35" s="139">
        <v>31</v>
      </c>
      <c r="D35" s="5"/>
      <c r="E35" s="198"/>
      <c r="F35" s="199"/>
      <c r="G35" s="199"/>
      <c r="H35" s="200"/>
      <c r="I35" s="65"/>
      <c r="J35" s="4"/>
      <c r="K35" s="116"/>
      <c r="M35" s="128"/>
      <c r="N35" s="107">
        <v>0</v>
      </c>
      <c r="O35" s="110"/>
    </row>
    <row r="36" spans="1:15" ht="21" x14ac:dyDescent="0.25">
      <c r="A36" s="85"/>
      <c r="B36" s="112"/>
      <c r="C36" s="139">
        <v>32</v>
      </c>
      <c r="D36" s="5"/>
      <c r="E36" s="201"/>
      <c r="F36" s="201"/>
      <c r="G36" s="201"/>
      <c r="H36" s="202"/>
      <c r="I36" s="65"/>
      <c r="J36" s="4"/>
      <c r="K36" s="116"/>
      <c r="M36" s="128"/>
      <c r="N36" s="107">
        <v>0</v>
      </c>
      <c r="O36" s="110"/>
    </row>
    <row r="37" spans="1:15" ht="21" x14ac:dyDescent="0.25">
      <c r="A37" s="85"/>
      <c r="B37" s="112"/>
      <c r="C37" s="139">
        <v>33</v>
      </c>
      <c r="D37" s="5"/>
      <c r="E37" s="198"/>
      <c r="F37" s="199"/>
      <c r="G37" s="199"/>
      <c r="H37" s="200"/>
      <c r="I37" s="65"/>
      <c r="J37" s="4"/>
      <c r="K37" s="116"/>
      <c r="M37" s="128"/>
      <c r="N37" s="107">
        <v>0</v>
      </c>
      <c r="O37" s="110"/>
    </row>
    <row r="38" spans="1:15" ht="21.75" thickBot="1" x14ac:dyDescent="0.3">
      <c r="A38" s="85"/>
      <c r="B38" s="108"/>
      <c r="C38" s="139">
        <v>34</v>
      </c>
      <c r="D38" s="23"/>
      <c r="E38" s="206"/>
      <c r="F38" s="206"/>
      <c r="G38" s="206"/>
      <c r="H38" s="207"/>
      <c r="I38" s="65"/>
      <c r="J38" s="6"/>
      <c r="K38" s="125"/>
      <c r="M38" s="129"/>
      <c r="N38" s="107">
        <f>SUM(D22:D38)</f>
        <v>341</v>
      </c>
      <c r="O38" s="107"/>
    </row>
    <row r="39" spans="1:15" ht="6" customHeight="1" thickBot="1" x14ac:dyDescent="0.3">
      <c r="A39"/>
      <c r="B39"/>
      <c r="C39" s="71"/>
      <c r="D39" s="71"/>
      <c r="E39" s="66"/>
      <c r="F39" s="66"/>
      <c r="G39" s="66"/>
      <c r="H39" s="66"/>
      <c r="I39" s="66"/>
      <c r="K39" s="126"/>
      <c r="M39" s="130"/>
      <c r="N39" s="110"/>
    </row>
    <row r="40" spans="1:15" ht="21.75" thickBot="1" x14ac:dyDescent="0.3">
      <c r="A40" s="135" t="s">
        <v>70</v>
      </c>
      <c r="B40" s="136">
        <f>SUM(B5:B39)*34</f>
        <v>11288</v>
      </c>
      <c r="C40" s="137" t="s">
        <v>71</v>
      </c>
      <c r="D40" s="138">
        <f>SUM(D5:D38)</f>
        <v>842</v>
      </c>
      <c r="E40" s="195"/>
      <c r="F40" s="196"/>
      <c r="G40" s="196"/>
      <c r="H40" s="197"/>
      <c r="I40" s="66"/>
      <c r="J40" s="123">
        <f>SUM(J5:J39)</f>
        <v>750000</v>
      </c>
      <c r="K40" s="127">
        <f>SUM(K5:K38)</f>
        <v>6750000</v>
      </c>
      <c r="M40" s="131">
        <f>SUM(M5:M38)</f>
        <v>27</v>
      </c>
      <c r="N40" s="107">
        <f>SUM(N5:N39)</f>
        <v>1181</v>
      </c>
    </row>
    <row r="41" spans="1:15" x14ac:dyDescent="0.25">
      <c r="A41"/>
      <c r="B41"/>
      <c r="C41"/>
      <c r="D41"/>
      <c r="E41"/>
      <c r="F41"/>
      <c r="G41"/>
      <c r="H41"/>
      <c r="I41"/>
      <c r="J41"/>
      <c r="K41"/>
      <c r="L41"/>
      <c r="M41"/>
    </row>
    <row r="42" spans="1:15" x14ac:dyDescent="0.25">
      <c r="J42" s="113"/>
      <c r="K42" s="114"/>
    </row>
    <row r="44" spans="1:15" x14ac:dyDescent="0.25">
      <c r="J44" s="113"/>
      <c r="K44" s="114"/>
    </row>
  </sheetData>
  <sheetProtection algorithmName="SHA-512" hashValue="xXdHPKJ5Jpi3Rh0mD8hMZr2PdGhLa83Iy2/H1JqnmzhQvvF5iHN+ek6rF350GZ4j+ZpefSMnovtjKeLv3tnKRQ==" saltValue="hVcvVvFOUP3m5HW0opXPNg==" spinCount="100000" sheet="1" objects="1" scenarios="1"/>
  <sortState xmlns:xlrd2="http://schemas.microsoft.com/office/spreadsheetml/2017/richdata2" ref="A5:A19">
    <sortCondition ref="A5:A19"/>
  </sortState>
  <mergeCells count="40">
    <mergeCell ref="J1:K1"/>
    <mergeCell ref="C2:H2"/>
    <mergeCell ref="E3:H3"/>
    <mergeCell ref="A1:H1"/>
    <mergeCell ref="E15:H15"/>
    <mergeCell ref="C4:K4"/>
    <mergeCell ref="E5:H5"/>
    <mergeCell ref="E6:H6"/>
    <mergeCell ref="E7:H7"/>
    <mergeCell ref="E8:H8"/>
    <mergeCell ref="E9:H9"/>
    <mergeCell ref="E10:H10"/>
    <mergeCell ref="E11:H11"/>
    <mergeCell ref="E12:H12"/>
    <mergeCell ref="E13:H13"/>
    <mergeCell ref="E14:H14"/>
    <mergeCell ref="E27:H27"/>
    <mergeCell ref="E16:H16"/>
    <mergeCell ref="E17:H17"/>
    <mergeCell ref="E18:H18"/>
    <mergeCell ref="E19:H19"/>
    <mergeCell ref="E20:H20"/>
    <mergeCell ref="E21:H21"/>
    <mergeCell ref="E22:H22"/>
    <mergeCell ref="E23:H23"/>
    <mergeCell ref="E24:H24"/>
    <mergeCell ref="E25:H25"/>
    <mergeCell ref="E26:H26"/>
    <mergeCell ref="E40:H40"/>
    <mergeCell ref="E28:H28"/>
    <mergeCell ref="E29:H29"/>
    <mergeCell ref="E30:H30"/>
    <mergeCell ref="E31:H31"/>
    <mergeCell ref="E32:H32"/>
    <mergeCell ref="E33:H33"/>
    <mergeCell ref="E34:H34"/>
    <mergeCell ref="E35:H35"/>
    <mergeCell ref="E36:H36"/>
    <mergeCell ref="E37:H37"/>
    <mergeCell ref="E38:H38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1</vt:i4>
      </vt:variant>
    </vt:vector>
  </HeadingPairs>
  <TitlesOfParts>
    <vt:vector size="10" baseType="lpstr">
      <vt:lpstr>TW 1617</vt:lpstr>
      <vt:lpstr>STATISTIK 1617</vt:lpstr>
      <vt:lpstr>TW 1718</vt:lpstr>
      <vt:lpstr>STATISTIK1718</vt:lpstr>
      <vt:lpstr>TW 1819</vt:lpstr>
      <vt:lpstr>TW 19  20</vt:lpstr>
      <vt:lpstr>TW 2021</vt:lpstr>
      <vt:lpstr>TW 2022</vt:lpstr>
      <vt:lpstr>TW 2023</vt:lpstr>
      <vt:lpstr>'TW 1617'!Druckbereich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</dc:creator>
  <cp:keywords/>
  <dc:description/>
  <cp:lastModifiedBy>Hans Gerhard Bielstein</cp:lastModifiedBy>
  <cp:revision/>
  <dcterms:created xsi:type="dcterms:W3CDTF">2015-08-14T21:31:49Z</dcterms:created>
  <dcterms:modified xsi:type="dcterms:W3CDTF">2023-04-30T17:27:30Z</dcterms:modified>
  <cp:category/>
  <cp:contentStatus/>
</cp:coreProperties>
</file>