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7571e6f77b092d2/Desktop/Privat/"/>
    </mc:Choice>
  </mc:AlternateContent>
  <xr:revisionPtr revIDLastSave="233" documentId="13_ncr:1_{C054D687-259E-4B69-96D3-395B44C954A2}" xr6:coauthVersionLast="47" xr6:coauthVersionMax="47" xr10:uidLastSave="{91D24884-D1E6-4D63-88A9-90E412CFD3AC}"/>
  <bookViews>
    <workbookView xWindow="-120" yWindow="-120" windowWidth="24240" windowHeight="13020" firstSheet="5" activeTab="7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TW 19  20" sheetId="7" r:id="rId6"/>
    <sheet name="TW 2021" sheetId="8" r:id="rId7"/>
    <sheet name="TW 2022" sheetId="9" r:id="rId8"/>
  </sheets>
  <definedNames>
    <definedName name="_xlnm.Print_Area" localSheetId="0">'TW 1617'!$A$1:$K$40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0" i="9" l="1"/>
  <c r="N21" i="9"/>
  <c r="M40" i="9"/>
  <c r="D40" i="9"/>
  <c r="K44" i="9"/>
  <c r="B40" i="9"/>
  <c r="N38" i="9"/>
  <c r="M1" i="9"/>
  <c r="J1" i="9"/>
  <c r="B40" i="8"/>
  <c r="K44" i="8"/>
  <c r="M40" i="8"/>
  <c r="K40" i="8"/>
  <c r="D40" i="8"/>
  <c r="N38" i="8"/>
  <c r="N21" i="8"/>
  <c r="M1" i="8"/>
  <c r="J1" i="8"/>
  <c r="N40" i="9" l="1"/>
  <c r="N40" i="8"/>
  <c r="M1" i="7"/>
  <c r="B40" i="7" l="1"/>
  <c r="K44" i="7" l="1"/>
  <c r="M40" i="7" l="1"/>
  <c r="K40" i="7"/>
  <c r="D40" i="7"/>
  <c r="N38" i="7"/>
  <c r="N21" i="7"/>
  <c r="J1" i="7"/>
  <c r="N40" i="7" l="1"/>
  <c r="K40" i="5" l="1"/>
  <c r="E40" i="5" s="1"/>
  <c r="I40" i="5"/>
  <c r="B40" i="5"/>
  <c r="L38" i="5"/>
  <c r="L21" i="5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K40" i="3"/>
  <c r="E40" i="3" s="1"/>
  <c r="I40" i="3"/>
  <c r="B40" i="3"/>
  <c r="L38" i="3"/>
  <c r="A6" i="2" s="1"/>
  <c r="A7" i="2" s="1"/>
  <c r="L21" i="3"/>
  <c r="H1" i="3"/>
  <c r="I40" i="1"/>
  <c r="L38" i="1"/>
  <c r="L21" i="1"/>
  <c r="A3" i="4" s="1"/>
  <c r="A4" i="4" s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M38" i="1" l="1"/>
  <c r="A9" i="4"/>
  <c r="A10" i="4" s="1"/>
  <c r="A6" i="4"/>
  <c r="A7" i="4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<sst xmlns="http://schemas.openxmlformats.org/spreadsheetml/2006/main" count="404" uniqueCount="84">
  <si>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</si>
  <si>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</si>
  <si>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</si>
  <si>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</si>
  <si>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</si>
  <si>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</si>
  <si>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</si>
  <si>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</si>
  <si>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</si>
  <si>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</si>
  <si>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</si>
  <si>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</si>
  <si>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</si>
  <si>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</si>
  <si>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</si>
  <si>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</si>
  <si>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</si>
  <si>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</si>
  <si>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</si>
  <si>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</si>
  <si>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</si>
  <si>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</si>
  <si>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</si>
  <si>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</si>
  <si>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</si>
  <si>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</si>
  <si>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</si>
  <si>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</si>
  <si>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</si>
  <si>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</si>
  <si>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</si>
  <si>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</si>
  <si>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</si>
  <si>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</si>
  <si>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</si>
  <si>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</si>
  <si>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</si>
  <si>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</si>
  <si>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</si>
  <si>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</si>
  <si>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</si>
  <si>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</si>
  <si>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</si>
  <si>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</si>
  <si>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</si>
  <si>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</si>
  <si>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</si>
  <si>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</si>
  <si>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</si>
  <si>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</si>
  <si>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</si>
  <si>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</si>
  <si>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</si>
  <si>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</si>
  <si>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</si>
  <si>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t>Jessica, Marco</t>
  </si>
  <si>
    <t>Gerlinde, Michael</t>
  </si>
  <si>
    <t>Gerlinde, Jessica, Marco</t>
  </si>
  <si>
    <t>Erhard, Silencer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</si>
  <si>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19 / 20</t>
    </r>
  </si>
  <si>
    <t>Name</t>
  </si>
  <si>
    <t xml:space="preserve">Marco </t>
  </si>
  <si>
    <t>Glatze</t>
  </si>
  <si>
    <t>Zahl ist</t>
  </si>
  <si>
    <t>Zahl soll</t>
  </si>
  <si>
    <t>Gewinner + Gewinne</t>
  </si>
  <si>
    <t>ges. Einsatz</t>
  </si>
  <si>
    <t>ges. Auszahlung</t>
  </si>
  <si>
    <t>Tore soll</t>
  </si>
  <si>
    <t>Tore ist</t>
  </si>
  <si>
    <t>TIPPER</t>
  </si>
  <si>
    <t>Michael, Silencer</t>
  </si>
  <si>
    <t>Benno, Janina, Jessica</t>
  </si>
  <si>
    <t>Hans, Marco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</si>
  <si>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20 / 21</t>
    </r>
  </si>
  <si>
    <t>Sopiha, Glatze</t>
  </si>
  <si>
    <t>Kanie</t>
  </si>
  <si>
    <t>Kanie, Erhard</t>
  </si>
  <si>
    <t>Erwin, Janina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</si>
  <si>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21 / 22</t>
    </r>
  </si>
  <si>
    <t>Der Kaiser</t>
  </si>
  <si>
    <t>Gerlinde Karin Michael</t>
  </si>
  <si>
    <t>Hans Erhard</t>
  </si>
  <si>
    <t>Jessica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</si>
</sst>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0" fillId="0" borderId="43" xfId="0" applyBorder="1"/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13" fillId="2" borderId="10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5" fontId="16" fillId="0" borderId="2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3" t="s">
        <v>10</v>
      </c>
      <c r="B1" s="144"/>
      <c r="C1" s="144"/>
      <c r="D1" s="144"/>
      <c r="E1" s="144"/>
      <c r="F1" s="145"/>
      <c r="G1" s="10"/>
      <c r="H1" s="151">
        <f ca="1">TODAY()</f>
        <v>44675</v>
      </c>
      <c r="I1" s="152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140" t="s">
        <v>2</v>
      </c>
      <c r="D3" s="140"/>
      <c r="E3" s="140"/>
      <c r="F3" s="141"/>
      <c r="G3" s="19"/>
      <c r="H3" s="142" t="s">
        <v>3</v>
      </c>
      <c r="I3" s="141"/>
      <c r="J3" s="27"/>
      <c r="K3" s="24" t="s">
        <v>5</v>
      </c>
    </row>
    <row r="4" spans="1:12" ht="6" customHeight="1" thickBot="1" x14ac:dyDescent="0.3">
      <c r="A4" s="153"/>
      <c r="B4" s="153"/>
      <c r="C4" s="153"/>
      <c r="D4" s="153"/>
      <c r="E4" s="153"/>
      <c r="F4" s="153"/>
      <c r="G4" s="153"/>
      <c r="H4" s="153"/>
      <c r="I4" s="154"/>
      <c r="J4" s="28"/>
    </row>
    <row r="5" spans="1:12" ht="21" x14ac:dyDescent="0.25">
      <c r="A5" s="20">
        <v>1</v>
      </c>
      <c r="B5" s="3">
        <v>26</v>
      </c>
      <c r="C5" s="146" t="s">
        <v>12</v>
      </c>
      <c r="D5" s="147"/>
      <c r="E5" s="147"/>
      <c r="F5" s="148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149" t="s">
        <v>21</v>
      </c>
      <c r="D6" s="149"/>
      <c r="E6" s="149"/>
      <c r="F6" s="150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155" t="s">
        <v>22</v>
      </c>
      <c r="D7" s="155"/>
      <c r="E7" s="155"/>
      <c r="F7" s="156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157" t="s">
        <v>23</v>
      </c>
      <c r="D8" s="157"/>
      <c r="E8" s="157"/>
      <c r="F8" s="158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59" t="s">
        <v>24</v>
      </c>
      <c r="D9" s="160"/>
      <c r="E9" s="160"/>
      <c r="F9" s="161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62" t="s">
        <v>29</v>
      </c>
      <c r="D10" s="163"/>
      <c r="E10" s="163"/>
      <c r="F10" s="164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62" t="s">
        <v>29</v>
      </c>
      <c r="D11" s="163"/>
      <c r="E11" s="163"/>
      <c r="F11" s="164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155" t="s">
        <v>22</v>
      </c>
      <c r="D12" s="155"/>
      <c r="E12" s="155"/>
      <c r="F12" s="156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155" t="s">
        <v>22</v>
      </c>
      <c r="D13" s="155"/>
      <c r="E13" s="155"/>
      <c r="F13" s="156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155" t="s">
        <v>22</v>
      </c>
      <c r="D14" s="155"/>
      <c r="E14" s="155"/>
      <c r="F14" s="156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149" t="s">
        <v>32</v>
      </c>
      <c r="D15" s="149"/>
      <c r="E15" s="149"/>
      <c r="F15" s="150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149" t="s">
        <v>33</v>
      </c>
      <c r="D16" s="149"/>
      <c r="E16" s="149"/>
      <c r="F16" s="150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155" t="s">
        <v>22</v>
      </c>
      <c r="D17" s="155"/>
      <c r="E17" s="155"/>
      <c r="F17" s="156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157" t="s">
        <v>22</v>
      </c>
      <c r="D18" s="157"/>
      <c r="E18" s="157"/>
      <c r="F18" s="158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155" t="s">
        <v>22</v>
      </c>
      <c r="D19" s="155"/>
      <c r="E19" s="155"/>
      <c r="F19" s="156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155" t="s">
        <v>22</v>
      </c>
      <c r="D20" s="155"/>
      <c r="E20" s="155"/>
      <c r="F20" s="156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65" t="s">
        <v>22</v>
      </c>
      <c r="D21" s="165"/>
      <c r="E21" s="165"/>
      <c r="F21" s="166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67" t="s">
        <v>22</v>
      </c>
      <c r="D22" s="168"/>
      <c r="E22" s="168"/>
      <c r="F22" s="169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70" t="s">
        <v>22</v>
      </c>
      <c r="D23" s="160"/>
      <c r="E23" s="160"/>
      <c r="F23" s="161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70" t="s">
        <v>22</v>
      </c>
      <c r="D24" s="160"/>
      <c r="E24" s="160"/>
      <c r="F24" s="161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62" t="s">
        <v>32</v>
      </c>
      <c r="D25" s="163"/>
      <c r="E25" s="163"/>
      <c r="F25" s="164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70" t="s">
        <v>22</v>
      </c>
      <c r="D26" s="160"/>
      <c r="E26" s="160"/>
      <c r="F26" s="161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70" t="s">
        <v>22</v>
      </c>
      <c r="D27" s="160"/>
      <c r="E27" s="160"/>
      <c r="F27" s="161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59" t="s">
        <v>32</v>
      </c>
      <c r="D28" s="173"/>
      <c r="E28" s="173"/>
      <c r="F28" s="174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70" t="s">
        <v>22</v>
      </c>
      <c r="D29" s="160"/>
      <c r="E29" s="160"/>
      <c r="F29" s="161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70" t="s">
        <v>22</v>
      </c>
      <c r="D30" s="160"/>
      <c r="E30" s="160"/>
      <c r="F30" s="161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70" t="s">
        <v>22</v>
      </c>
      <c r="D31" s="160"/>
      <c r="E31" s="160"/>
      <c r="F31" s="161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70" t="s">
        <v>22</v>
      </c>
      <c r="D32" s="160"/>
      <c r="E32" s="160"/>
      <c r="F32" s="161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70" t="s">
        <v>22</v>
      </c>
      <c r="D33" s="160"/>
      <c r="E33" s="160"/>
      <c r="F33" s="161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70" t="s">
        <v>22</v>
      </c>
      <c r="D34" s="160"/>
      <c r="E34" s="160"/>
      <c r="F34" s="161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59" t="s">
        <v>32</v>
      </c>
      <c r="D35" s="173"/>
      <c r="E35" s="173"/>
      <c r="F35" s="174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157" t="s">
        <v>35</v>
      </c>
      <c r="D36" s="157"/>
      <c r="E36" s="157"/>
      <c r="F36" s="158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70" t="s">
        <v>22</v>
      </c>
      <c r="D37" s="160"/>
      <c r="E37" s="160"/>
      <c r="F37" s="161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76" t="s">
        <v>22</v>
      </c>
      <c r="D38" s="176"/>
      <c r="E38" s="176"/>
      <c r="F38" s="177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71" t="s">
        <v>31</v>
      </c>
      <c r="D40" s="172"/>
      <c r="E40" s="171">
        <f xml:space="preserve"> K40</f>
        <v>33</v>
      </c>
      <c r="F40" s="175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xmlns:xlrd2="http://schemas.microsoft.com/office/spreadsheetml/2017/richdata2"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78" t="s">
        <v>8</v>
      </c>
      <c r="C3" s="178"/>
      <c r="D3" s="178"/>
      <c r="E3" s="178"/>
      <c r="W3" s="33">
        <v>1</v>
      </c>
      <c r="X3" s="33">
        <v>28</v>
      </c>
    </row>
    <row r="4" spans="1:24" ht="21" x14ac:dyDescent="0.25">
      <c r="A4" s="36">
        <f>A3/17</f>
        <v>24</v>
      </c>
      <c r="B4" s="178" t="s">
        <v>6</v>
      </c>
      <c r="C4" s="178"/>
      <c r="D4" s="178"/>
      <c r="E4" s="178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78" t="s">
        <v>9</v>
      </c>
      <c r="C6" s="178"/>
      <c r="D6" s="178"/>
      <c r="E6" s="178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78" t="s">
        <v>6</v>
      </c>
      <c r="C7" s="178"/>
      <c r="D7" s="178"/>
      <c r="E7" s="178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78" t="s">
        <v>13</v>
      </c>
      <c r="C9" s="178"/>
      <c r="D9" s="178"/>
      <c r="E9" s="178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78" t="s">
        <v>6</v>
      </c>
      <c r="C10" s="178"/>
      <c r="D10" s="178"/>
      <c r="E10" s="178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44675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3" t="s">
        <v>37</v>
      </c>
      <c r="B1" s="144"/>
      <c r="C1" s="144"/>
      <c r="D1" s="144"/>
      <c r="E1" s="144"/>
      <c r="F1" s="145"/>
      <c r="G1" s="67"/>
      <c r="H1" s="151">
        <f ca="1">TODAY()</f>
        <v>44675</v>
      </c>
      <c r="I1" s="152"/>
    </row>
    <row r="2" spans="1:12" ht="12.75" customHeight="1" thickBot="1" x14ac:dyDescent="0.45">
      <c r="A2" s="187"/>
      <c r="B2" s="187"/>
      <c r="C2" s="187"/>
      <c r="D2" s="187"/>
      <c r="E2" s="187"/>
      <c r="F2" s="187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40" t="s">
        <v>2</v>
      </c>
      <c r="D3" s="140"/>
      <c r="E3" s="140"/>
      <c r="F3" s="141"/>
      <c r="G3" s="68"/>
      <c r="H3" s="142" t="s">
        <v>3</v>
      </c>
      <c r="I3" s="141"/>
      <c r="J3" s="62"/>
      <c r="K3" s="24" t="s">
        <v>5</v>
      </c>
    </row>
    <row r="4" spans="1:12" ht="12.75" customHeight="1" thickBot="1" x14ac:dyDescent="0.3">
      <c r="A4" s="186"/>
      <c r="B4" s="186"/>
      <c r="C4" s="186"/>
      <c r="D4" s="186"/>
      <c r="E4" s="186"/>
      <c r="F4" s="186"/>
      <c r="G4" s="186"/>
      <c r="H4" s="186"/>
      <c r="I4" s="186"/>
    </row>
    <row r="5" spans="1:12" ht="21" x14ac:dyDescent="0.25">
      <c r="A5" s="75">
        <v>1</v>
      </c>
      <c r="B5" s="3">
        <v>15</v>
      </c>
      <c r="C5" s="146" t="s">
        <v>39</v>
      </c>
      <c r="D5" s="147"/>
      <c r="E5" s="147"/>
      <c r="F5" s="148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149" t="s">
        <v>40</v>
      </c>
      <c r="D6" s="149"/>
      <c r="E6" s="149"/>
      <c r="F6" s="150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157" t="s">
        <v>39</v>
      </c>
      <c r="D7" s="157"/>
      <c r="E7" s="157"/>
      <c r="F7" s="158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157" t="s">
        <v>39</v>
      </c>
      <c r="D8" s="157"/>
      <c r="E8" s="157"/>
      <c r="F8" s="158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59" t="s">
        <v>39</v>
      </c>
      <c r="D9" s="160"/>
      <c r="E9" s="160"/>
      <c r="F9" s="161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62" t="s">
        <v>39</v>
      </c>
      <c r="D10" s="163"/>
      <c r="E10" s="163"/>
      <c r="F10" s="164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62" t="s">
        <v>41</v>
      </c>
      <c r="D11" s="163"/>
      <c r="E11" s="163"/>
      <c r="F11" s="164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157" t="s">
        <v>39</v>
      </c>
      <c r="D12" s="155"/>
      <c r="E12" s="155"/>
      <c r="F12" s="156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157" t="s">
        <v>39</v>
      </c>
      <c r="D13" s="155"/>
      <c r="E13" s="155"/>
      <c r="F13" s="156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157" t="s">
        <v>39</v>
      </c>
      <c r="D14" s="157"/>
      <c r="E14" s="157"/>
      <c r="F14" s="158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149" t="s">
        <v>39</v>
      </c>
      <c r="D15" s="149"/>
      <c r="E15" s="149"/>
      <c r="F15" s="150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149" t="s">
        <v>39</v>
      </c>
      <c r="D16" s="149"/>
      <c r="E16" s="149"/>
      <c r="F16" s="150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157" t="s">
        <v>43</v>
      </c>
      <c r="D17" s="155"/>
      <c r="E17" s="155"/>
      <c r="F17" s="156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62" t="s">
        <v>41</v>
      </c>
      <c r="D18" s="163"/>
      <c r="E18" s="163"/>
      <c r="F18" s="164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157" t="s">
        <v>46</v>
      </c>
      <c r="D19" s="157"/>
      <c r="E19" s="157"/>
      <c r="F19" s="158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157" t="s">
        <v>39</v>
      </c>
      <c r="D20" s="157"/>
      <c r="E20" s="157"/>
      <c r="F20" s="158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81" t="s">
        <v>39</v>
      </c>
      <c r="D21" s="181"/>
      <c r="E21" s="181"/>
      <c r="F21" s="182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83" t="s">
        <v>39</v>
      </c>
      <c r="D22" s="184"/>
      <c r="E22" s="184"/>
      <c r="F22" s="185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62" t="s">
        <v>39</v>
      </c>
      <c r="D23" s="163"/>
      <c r="E23" s="163"/>
      <c r="F23" s="164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62" t="s">
        <v>39</v>
      </c>
      <c r="D24" s="163"/>
      <c r="E24" s="163"/>
      <c r="F24" s="164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62" t="s">
        <v>39</v>
      </c>
      <c r="D25" s="163"/>
      <c r="E25" s="163"/>
      <c r="F25" s="164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59" t="s">
        <v>39</v>
      </c>
      <c r="D26" s="173"/>
      <c r="E26" s="173"/>
      <c r="F26" s="174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59" t="s">
        <v>39</v>
      </c>
      <c r="D27" s="173"/>
      <c r="E27" s="173"/>
      <c r="F27" s="174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59" t="s">
        <v>39</v>
      </c>
      <c r="D28" s="173"/>
      <c r="E28" s="173"/>
      <c r="F28" s="174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59" t="s">
        <v>39</v>
      </c>
      <c r="D29" s="173"/>
      <c r="E29" s="173"/>
      <c r="F29" s="174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62" t="s">
        <v>41</v>
      </c>
      <c r="D30" s="163"/>
      <c r="E30" s="163"/>
      <c r="F30" s="164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59" t="s">
        <v>48</v>
      </c>
      <c r="D31" s="160"/>
      <c r="E31" s="160"/>
      <c r="F31" s="161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59" t="s">
        <v>40</v>
      </c>
      <c r="D32" s="173"/>
      <c r="E32" s="173"/>
      <c r="F32" s="174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59" t="s">
        <v>39</v>
      </c>
      <c r="D33" s="173"/>
      <c r="E33" s="173"/>
      <c r="F33" s="174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59" t="s">
        <v>40</v>
      </c>
      <c r="D34" s="173"/>
      <c r="E34" s="173"/>
      <c r="F34" s="174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59" t="s">
        <v>39</v>
      </c>
      <c r="D35" s="173"/>
      <c r="E35" s="173"/>
      <c r="F35" s="174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157" t="s">
        <v>39</v>
      </c>
      <c r="D36" s="157"/>
      <c r="E36" s="157"/>
      <c r="F36" s="158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59" t="s">
        <v>39</v>
      </c>
      <c r="D37" s="173"/>
      <c r="E37" s="173"/>
      <c r="F37" s="174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79" t="s">
        <v>39</v>
      </c>
      <c r="D38" s="179"/>
      <c r="E38" s="179"/>
      <c r="F38" s="180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71" t="s">
        <v>31</v>
      </c>
      <c r="D40" s="172"/>
      <c r="E40" s="171">
        <f xml:space="preserve"> K40</f>
        <v>26</v>
      </c>
      <c r="F40" s="175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xmlns:xlrd2="http://schemas.microsoft.com/office/spreadsheetml/2017/richdata2"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78" t="s">
        <v>8</v>
      </c>
      <c r="C3" s="178"/>
      <c r="D3" s="178"/>
      <c r="E3" s="178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78" t="s">
        <v>6</v>
      </c>
      <c r="C4" s="178"/>
      <c r="D4" s="178"/>
      <c r="E4" s="178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78" t="s">
        <v>9</v>
      </c>
      <c r="C6" s="178"/>
      <c r="D6" s="178"/>
      <c r="E6" s="178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78" t="s">
        <v>6</v>
      </c>
      <c r="C7" s="178"/>
      <c r="D7" s="178"/>
      <c r="E7" s="178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78" t="s">
        <v>38</v>
      </c>
      <c r="C9" s="178"/>
      <c r="D9" s="178"/>
      <c r="E9" s="178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78" t="s">
        <v>6</v>
      </c>
      <c r="C10" s="178"/>
      <c r="D10" s="178"/>
      <c r="E10" s="178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44675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workbookViewId="0">
      <selection sqref="A1:XFD1048576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143" t="s">
        <v>54</v>
      </c>
      <c r="B1" s="144"/>
      <c r="C1" s="144"/>
      <c r="D1" s="144"/>
      <c r="E1" s="144"/>
      <c r="F1" s="145"/>
      <c r="G1" s="67"/>
      <c r="H1" s="151">
        <f ca="1">TODAY()</f>
        <v>44675</v>
      </c>
      <c r="I1" s="152"/>
    </row>
    <row r="2" spans="1:12" ht="7.5" customHeight="1" thickBot="1" x14ac:dyDescent="0.45">
      <c r="A2" s="187"/>
      <c r="B2" s="187"/>
      <c r="C2" s="187"/>
      <c r="D2" s="187"/>
      <c r="E2" s="187"/>
      <c r="F2" s="187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140" t="s">
        <v>2</v>
      </c>
      <c r="D3" s="140"/>
      <c r="E3" s="140"/>
      <c r="F3" s="141"/>
      <c r="G3" s="68"/>
      <c r="H3" s="142" t="s">
        <v>3</v>
      </c>
      <c r="I3" s="141"/>
      <c r="J3" s="62"/>
      <c r="K3" s="24" t="s">
        <v>5</v>
      </c>
    </row>
    <row r="4" spans="1:12" ht="3.75" customHeight="1" thickBot="1" x14ac:dyDescent="0.3">
      <c r="A4" s="186"/>
      <c r="B4" s="186"/>
      <c r="C4" s="186"/>
      <c r="D4" s="186"/>
      <c r="E4" s="186"/>
      <c r="F4" s="186"/>
      <c r="G4" s="186"/>
      <c r="H4" s="186"/>
      <c r="I4" s="186"/>
    </row>
    <row r="5" spans="1:12" ht="21" x14ac:dyDescent="0.25">
      <c r="A5" s="75">
        <v>1</v>
      </c>
      <c r="B5" s="3">
        <v>23</v>
      </c>
      <c r="C5" s="146" t="s">
        <v>44</v>
      </c>
      <c r="D5" s="147"/>
      <c r="E5" s="147"/>
      <c r="F5" s="148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149" t="s">
        <v>14</v>
      </c>
      <c r="D6" s="149"/>
      <c r="E6" s="149"/>
      <c r="F6" s="150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157" t="s">
        <v>39</v>
      </c>
      <c r="D7" s="157"/>
      <c r="E7" s="157"/>
      <c r="F7" s="158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157" t="s">
        <v>55</v>
      </c>
      <c r="D8" s="157"/>
      <c r="E8" s="157"/>
      <c r="F8" s="158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59" t="s">
        <v>56</v>
      </c>
      <c r="D9" s="160"/>
      <c r="E9" s="160"/>
      <c r="F9" s="161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62" t="s">
        <v>39</v>
      </c>
      <c r="D10" s="163"/>
      <c r="E10" s="163"/>
      <c r="F10" s="164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62" t="s">
        <v>45</v>
      </c>
      <c r="D11" s="163"/>
      <c r="E11" s="163"/>
      <c r="F11" s="164"/>
      <c r="G11" s="65"/>
      <c r="H11" s="55" t="s">
        <v>45</v>
      </c>
      <c r="I11" s="7">
        <v>1000000</v>
      </c>
      <c r="K11" s="25">
        <v>4</v>
      </c>
      <c r="L11" s="42">
        <v>1</v>
      </c>
    </row>
    <row r="12" spans="1:12" ht="21" x14ac:dyDescent="0.25">
      <c r="A12" s="76">
        <v>8</v>
      </c>
      <c r="B12" s="5">
        <v>32</v>
      </c>
      <c r="C12" s="157" t="s">
        <v>39</v>
      </c>
      <c r="D12" s="155"/>
      <c r="E12" s="155"/>
      <c r="F12" s="156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157" t="s">
        <v>39</v>
      </c>
      <c r="D13" s="155"/>
      <c r="E13" s="155"/>
      <c r="F13" s="156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59" t="s">
        <v>56</v>
      </c>
      <c r="D14" s="160"/>
      <c r="E14" s="160"/>
      <c r="F14" s="161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149" t="s">
        <v>39</v>
      </c>
      <c r="D15" s="149"/>
      <c r="E15" s="149"/>
      <c r="F15" s="150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149" t="s">
        <v>39</v>
      </c>
      <c r="D16" s="149"/>
      <c r="E16" s="149"/>
      <c r="F16" s="150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157" t="s">
        <v>39</v>
      </c>
      <c r="D17" s="155"/>
      <c r="E17" s="155"/>
      <c r="F17" s="156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157" t="s">
        <v>55</v>
      </c>
      <c r="D18" s="157"/>
      <c r="E18" s="157"/>
      <c r="F18" s="158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157" t="s">
        <v>57</v>
      </c>
      <c r="D19" s="157"/>
      <c r="E19" s="157"/>
      <c r="F19" s="158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157" t="s">
        <v>44</v>
      </c>
      <c r="D20" s="157"/>
      <c r="E20" s="157"/>
      <c r="F20" s="158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81" t="s">
        <v>39</v>
      </c>
      <c r="D21" s="181"/>
      <c r="E21" s="181"/>
      <c r="F21" s="182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83" t="s">
        <v>58</v>
      </c>
      <c r="D22" s="184"/>
      <c r="E22" s="184"/>
      <c r="F22" s="185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62" t="s">
        <v>39</v>
      </c>
      <c r="D23" s="163"/>
      <c r="E23" s="163"/>
      <c r="F23" s="164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62" t="s">
        <v>44</v>
      </c>
      <c r="D24" s="163"/>
      <c r="E24" s="163"/>
      <c r="F24" s="164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62" t="s">
        <v>39</v>
      </c>
      <c r="D25" s="163"/>
      <c r="E25" s="163"/>
      <c r="F25" s="164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59" t="s">
        <v>39</v>
      </c>
      <c r="D26" s="173"/>
      <c r="E26" s="173"/>
      <c r="F26" s="174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59" t="s">
        <v>39</v>
      </c>
      <c r="D27" s="173"/>
      <c r="E27" s="173"/>
      <c r="F27" s="174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59" t="s">
        <v>39</v>
      </c>
      <c r="D28" s="173"/>
      <c r="E28" s="173"/>
      <c r="F28" s="174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59" t="s">
        <v>39</v>
      </c>
      <c r="D29" s="173"/>
      <c r="E29" s="173"/>
      <c r="F29" s="174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32</v>
      </c>
      <c r="C30" s="162" t="s">
        <v>39</v>
      </c>
      <c r="D30" s="163"/>
      <c r="E30" s="163"/>
      <c r="F30" s="164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29</v>
      </c>
      <c r="C31" s="159" t="s">
        <v>39</v>
      </c>
      <c r="D31" s="160"/>
      <c r="E31" s="160"/>
      <c r="F31" s="161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34</v>
      </c>
      <c r="C32" s="159" t="s">
        <v>39</v>
      </c>
      <c r="D32" s="173"/>
      <c r="E32" s="173"/>
      <c r="F32" s="174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23</v>
      </c>
      <c r="C33" s="159" t="s">
        <v>39</v>
      </c>
      <c r="D33" s="173"/>
      <c r="E33" s="173"/>
      <c r="F33" s="174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29</v>
      </c>
      <c r="C34" s="159" t="s">
        <v>39</v>
      </c>
      <c r="D34" s="173"/>
      <c r="E34" s="173"/>
      <c r="F34" s="174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28</v>
      </c>
      <c r="C35" s="159" t="s">
        <v>39</v>
      </c>
      <c r="D35" s="173"/>
      <c r="E35" s="173"/>
      <c r="F35" s="174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33</v>
      </c>
      <c r="C36" s="157" t="s">
        <v>39</v>
      </c>
      <c r="D36" s="157"/>
      <c r="E36" s="157"/>
      <c r="F36" s="158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27</v>
      </c>
      <c r="C37" s="159" t="s">
        <v>45</v>
      </c>
      <c r="D37" s="173"/>
      <c r="E37" s="173"/>
      <c r="F37" s="174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41</v>
      </c>
      <c r="C38" s="179" t="s">
        <v>39</v>
      </c>
      <c r="D38" s="179"/>
      <c r="E38" s="179"/>
      <c r="F38" s="180"/>
      <c r="G38" s="65"/>
      <c r="H38" s="6"/>
      <c r="I38" s="8"/>
      <c r="K38" s="32"/>
      <c r="L38" s="42">
        <f>SUM(B22:B38)</f>
        <v>508</v>
      </c>
      <c r="M38" s="42">
        <f>L21+L38</f>
        <v>972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972</v>
      </c>
      <c r="C40" s="171" t="s">
        <v>31</v>
      </c>
      <c r="D40" s="172"/>
      <c r="E40" s="171">
        <f xml:space="preserve"> K40</f>
        <v>19</v>
      </c>
      <c r="F40" s="175"/>
      <c r="G40" s="66"/>
      <c r="H40" s="40" t="s">
        <v>30</v>
      </c>
      <c r="I40" s="9">
        <f>SUM(I5:I38)</f>
        <v>4750000</v>
      </c>
      <c r="K40" s="26">
        <f>SUM(K5:K38)</f>
        <v>19</v>
      </c>
      <c r="L40" s="42">
        <f>SUM(L5:L39)</f>
        <v>987</v>
      </c>
    </row>
  </sheetData>
  <sheetProtection algorithmName="SHA-512" hashValue="E0zvK7fsy+2rQTlCecGDF/IPJ4sphgUydNGyLNIOWUP4APQceHCsONWtY/F7PNOrDVntImuwyR3Y7clCIBEzXA==" saltValue="+CIRAOvzQ2Wxr5tnx8smHA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BD933-6375-4B13-B30A-85C31532B5CD}">
  <sheetPr>
    <tabColor rgb="FFFFFF00"/>
  </sheetPr>
  <dimension ref="A1:O44"/>
  <sheetViews>
    <sheetView workbookViewId="0">
      <pane ySplit="1" topLeftCell="A2" activePane="bottomLeft" state="frozen"/>
      <selection pane="bottomLeft" activeCell="E16" sqref="E16:H16"/>
    </sheetView>
  </sheetViews>
  <sheetFormatPr baseColWidth="10" defaultRowHeight="15" x14ac:dyDescent="0.25"/>
  <cols>
    <col min="1" max="1" width="17" customWidth="1"/>
    <col min="2" max="2" width="14.1406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3" t="s">
        <v>70</v>
      </c>
      <c r="B1" s="145"/>
      <c r="C1" s="143" t="s">
        <v>59</v>
      </c>
      <c r="D1" s="144"/>
      <c r="E1" s="144"/>
      <c r="F1" s="144"/>
      <c r="G1" s="144"/>
      <c r="H1" s="145"/>
      <c r="I1" s="67"/>
      <c r="J1" s="151">
        <f ca="1">TODAY()</f>
        <v>44675</v>
      </c>
      <c r="K1" s="152"/>
      <c r="M1" s="112">
        <f ca="1">NOW()</f>
        <v>44675.816390856482</v>
      </c>
    </row>
    <row r="2" spans="1:14" ht="7.5" customHeight="1" thickBot="1" x14ac:dyDescent="0.45">
      <c r="C2" s="187"/>
      <c r="D2" s="187"/>
      <c r="E2" s="187"/>
      <c r="F2" s="187"/>
      <c r="G2" s="187"/>
      <c r="H2" s="187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40" t="s">
        <v>2</v>
      </c>
      <c r="F3" s="140"/>
      <c r="G3" s="140"/>
      <c r="H3" s="141"/>
      <c r="I3" s="68"/>
      <c r="J3" s="142" t="s">
        <v>65</v>
      </c>
      <c r="K3" s="141"/>
      <c r="L3" s="62"/>
      <c r="M3" s="24" t="s">
        <v>5</v>
      </c>
    </row>
    <row r="4" spans="1:14" ht="3.75" customHeight="1" thickBot="1" x14ac:dyDescent="0.3">
      <c r="A4" s="86"/>
      <c r="B4" s="86"/>
      <c r="C4" s="186"/>
      <c r="D4" s="186"/>
      <c r="E4" s="186"/>
      <c r="F4" s="186"/>
      <c r="G4" s="186"/>
      <c r="H4" s="186"/>
      <c r="I4" s="186"/>
      <c r="J4" s="186"/>
      <c r="K4" s="186"/>
    </row>
    <row r="5" spans="1:14" ht="21" x14ac:dyDescent="0.25">
      <c r="A5" s="92" t="s">
        <v>14</v>
      </c>
      <c r="B5" s="3">
        <v>21</v>
      </c>
      <c r="C5" s="111">
        <v>1</v>
      </c>
      <c r="D5" s="3">
        <v>30</v>
      </c>
      <c r="E5" s="146" t="s">
        <v>39</v>
      </c>
      <c r="F5" s="147"/>
      <c r="G5" s="147"/>
      <c r="H5" s="148"/>
      <c r="I5" s="63"/>
      <c r="J5" s="92" t="s">
        <v>14</v>
      </c>
      <c r="K5" s="78">
        <v>500000</v>
      </c>
      <c r="M5" s="79">
        <v>2</v>
      </c>
      <c r="N5" s="42">
        <v>1</v>
      </c>
    </row>
    <row r="6" spans="1:14" ht="21" x14ac:dyDescent="0.3">
      <c r="A6" s="83" t="s">
        <v>32</v>
      </c>
      <c r="B6" s="84">
        <v>22</v>
      </c>
      <c r="C6" s="89">
        <v>2</v>
      </c>
      <c r="D6" s="82">
        <v>32</v>
      </c>
      <c r="E6" s="149" t="s">
        <v>39</v>
      </c>
      <c r="F6" s="149"/>
      <c r="G6" s="149"/>
      <c r="H6" s="150"/>
      <c r="I6" s="64"/>
      <c r="J6" s="100" t="s">
        <v>32</v>
      </c>
      <c r="K6" s="7"/>
      <c r="M6" s="25"/>
      <c r="N6" s="42">
        <v>1</v>
      </c>
    </row>
    <row r="7" spans="1:14" ht="21" x14ac:dyDescent="0.3">
      <c r="A7" s="83" t="s">
        <v>26</v>
      </c>
      <c r="B7" s="84">
        <v>22</v>
      </c>
      <c r="C7" s="89">
        <v>3</v>
      </c>
      <c r="D7" s="82">
        <v>31</v>
      </c>
      <c r="E7" s="157" t="s">
        <v>62</v>
      </c>
      <c r="F7" s="157"/>
      <c r="G7" s="157"/>
      <c r="H7" s="158"/>
      <c r="I7" s="64"/>
      <c r="J7" s="100" t="s">
        <v>26</v>
      </c>
      <c r="K7" s="7"/>
      <c r="M7" s="25"/>
      <c r="N7" s="42">
        <v>1</v>
      </c>
    </row>
    <row r="8" spans="1:14" ht="21" x14ac:dyDescent="0.25">
      <c r="A8" s="83" t="s">
        <v>40</v>
      </c>
      <c r="B8" s="84">
        <v>23</v>
      </c>
      <c r="C8" s="89">
        <v>4</v>
      </c>
      <c r="D8" s="82">
        <v>27</v>
      </c>
      <c r="E8" s="157" t="s">
        <v>71</v>
      </c>
      <c r="F8" s="157"/>
      <c r="G8" s="157"/>
      <c r="H8" s="158"/>
      <c r="I8" s="65"/>
      <c r="J8" s="100" t="s">
        <v>40</v>
      </c>
      <c r="K8" s="7">
        <v>250000</v>
      </c>
      <c r="M8" s="25">
        <v>1</v>
      </c>
      <c r="N8" s="42">
        <v>1</v>
      </c>
    </row>
    <row r="9" spans="1:14" ht="21" x14ac:dyDescent="0.25">
      <c r="A9" s="99" t="s">
        <v>42</v>
      </c>
      <c r="B9" s="98">
        <v>24</v>
      </c>
      <c r="C9" s="89">
        <v>5</v>
      </c>
      <c r="D9" s="82">
        <v>26</v>
      </c>
      <c r="E9" s="159" t="s">
        <v>28</v>
      </c>
      <c r="F9" s="160"/>
      <c r="G9" s="160"/>
      <c r="H9" s="161"/>
      <c r="I9" s="65"/>
      <c r="J9" s="100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83" t="s">
        <v>44</v>
      </c>
      <c r="B10" s="84">
        <v>24</v>
      </c>
      <c r="C10" s="89">
        <v>6</v>
      </c>
      <c r="D10" s="82">
        <v>30</v>
      </c>
      <c r="E10" s="162" t="s">
        <v>16</v>
      </c>
      <c r="F10" s="163"/>
      <c r="G10" s="163"/>
      <c r="H10" s="164"/>
      <c r="I10" s="65"/>
      <c r="J10" s="100" t="s">
        <v>44</v>
      </c>
      <c r="K10" s="7">
        <v>250000</v>
      </c>
      <c r="M10" s="25">
        <v>1</v>
      </c>
      <c r="N10" s="42">
        <v>1</v>
      </c>
    </row>
    <row r="11" spans="1:14" ht="21" x14ac:dyDescent="0.25">
      <c r="A11" s="83" t="s">
        <v>15</v>
      </c>
      <c r="B11" s="84">
        <v>24</v>
      </c>
      <c r="C11" s="89">
        <v>7</v>
      </c>
      <c r="D11" s="82">
        <v>29</v>
      </c>
      <c r="E11" s="162" t="s">
        <v>62</v>
      </c>
      <c r="F11" s="163"/>
      <c r="G11" s="163"/>
      <c r="H11" s="164"/>
      <c r="I11" s="65"/>
      <c r="J11" s="100" t="s">
        <v>15</v>
      </c>
      <c r="K11" s="7">
        <v>250000</v>
      </c>
      <c r="M11" s="25">
        <v>1</v>
      </c>
      <c r="N11" s="42">
        <v>1</v>
      </c>
    </row>
    <row r="12" spans="1:14" ht="21" x14ac:dyDescent="0.25">
      <c r="A12" s="83" t="s">
        <v>62</v>
      </c>
      <c r="B12" s="84">
        <v>29</v>
      </c>
      <c r="C12" s="89">
        <v>8</v>
      </c>
      <c r="D12" s="82">
        <v>20</v>
      </c>
      <c r="E12" s="157" t="s">
        <v>39</v>
      </c>
      <c r="F12" s="155"/>
      <c r="G12" s="155"/>
      <c r="H12" s="156"/>
      <c r="I12" s="65"/>
      <c r="J12" s="100" t="s">
        <v>62</v>
      </c>
      <c r="K12" s="7">
        <v>1250000</v>
      </c>
      <c r="M12" s="25">
        <v>5</v>
      </c>
      <c r="N12" s="42">
        <v>1</v>
      </c>
    </row>
    <row r="13" spans="1:14" ht="21" x14ac:dyDescent="0.25">
      <c r="A13" s="83" t="s">
        <v>21</v>
      </c>
      <c r="B13" s="84">
        <v>25</v>
      </c>
      <c r="C13" s="89">
        <v>9</v>
      </c>
      <c r="D13" s="82">
        <v>27</v>
      </c>
      <c r="E13" s="157" t="s">
        <v>71</v>
      </c>
      <c r="F13" s="155"/>
      <c r="G13" s="155"/>
      <c r="H13" s="156"/>
      <c r="I13" s="65"/>
      <c r="J13" s="100" t="s">
        <v>21</v>
      </c>
      <c r="K13" s="7">
        <v>500000</v>
      </c>
      <c r="M13" s="25">
        <v>2</v>
      </c>
      <c r="N13" s="42">
        <v>1</v>
      </c>
    </row>
    <row r="14" spans="1:14" ht="21" x14ac:dyDescent="0.25">
      <c r="A14" s="83" t="s">
        <v>61</v>
      </c>
      <c r="B14" s="84">
        <v>25</v>
      </c>
      <c r="C14" s="89">
        <v>10</v>
      </c>
      <c r="D14" s="82">
        <v>35</v>
      </c>
      <c r="E14" s="159" t="s">
        <v>39</v>
      </c>
      <c r="F14" s="160"/>
      <c r="G14" s="160"/>
      <c r="H14" s="161"/>
      <c r="I14" s="65"/>
      <c r="J14" s="100" t="s">
        <v>61</v>
      </c>
      <c r="K14" s="7">
        <v>500000</v>
      </c>
      <c r="M14" s="25">
        <v>2</v>
      </c>
      <c r="N14" s="42">
        <v>1</v>
      </c>
    </row>
    <row r="15" spans="1:14" ht="21" x14ac:dyDescent="0.25">
      <c r="A15" s="83" t="s">
        <v>16</v>
      </c>
      <c r="B15" s="84">
        <v>26</v>
      </c>
      <c r="C15" s="89">
        <v>11</v>
      </c>
      <c r="D15" s="82">
        <v>32</v>
      </c>
      <c r="E15" s="149" t="s">
        <v>39</v>
      </c>
      <c r="F15" s="149"/>
      <c r="G15" s="149"/>
      <c r="H15" s="150"/>
      <c r="I15" s="65"/>
      <c r="J15" s="100" t="s">
        <v>16</v>
      </c>
      <c r="K15" s="7">
        <v>500000</v>
      </c>
      <c r="M15" s="25">
        <v>2</v>
      </c>
      <c r="N15" s="42">
        <v>1</v>
      </c>
    </row>
    <row r="16" spans="1:14" ht="21" x14ac:dyDescent="0.25">
      <c r="A16" s="83" t="s">
        <v>25</v>
      </c>
      <c r="B16" s="84">
        <v>0</v>
      </c>
      <c r="C16" s="89">
        <v>12</v>
      </c>
      <c r="D16" s="82">
        <v>34</v>
      </c>
      <c r="E16" s="149" t="s">
        <v>39</v>
      </c>
      <c r="F16" s="149"/>
      <c r="G16" s="149"/>
      <c r="H16" s="150"/>
      <c r="I16" s="65"/>
      <c r="J16" s="100" t="s">
        <v>25</v>
      </c>
      <c r="K16" s="7"/>
      <c r="M16" s="25"/>
      <c r="N16" s="42">
        <v>1</v>
      </c>
    </row>
    <row r="17" spans="1:15" ht="21" x14ac:dyDescent="0.25">
      <c r="A17" s="96" t="s">
        <v>45</v>
      </c>
      <c r="B17" s="95">
        <v>27</v>
      </c>
      <c r="C17" s="89">
        <v>13</v>
      </c>
      <c r="D17" s="82">
        <v>32</v>
      </c>
      <c r="E17" s="157" t="s">
        <v>39</v>
      </c>
      <c r="F17" s="155"/>
      <c r="G17" s="155"/>
      <c r="H17" s="156"/>
      <c r="I17" s="65"/>
      <c r="J17" s="100" t="s">
        <v>45</v>
      </c>
      <c r="K17" s="7">
        <v>1000000</v>
      </c>
      <c r="M17" s="25">
        <v>4</v>
      </c>
      <c r="N17" s="42">
        <v>1</v>
      </c>
    </row>
    <row r="18" spans="1:15" ht="21" x14ac:dyDescent="0.25">
      <c r="A18" s="83" t="s">
        <v>28</v>
      </c>
      <c r="B18" s="84">
        <v>27</v>
      </c>
      <c r="C18" s="89">
        <v>14</v>
      </c>
      <c r="D18" s="82">
        <v>26</v>
      </c>
      <c r="E18" s="157" t="s">
        <v>16</v>
      </c>
      <c r="F18" s="157"/>
      <c r="G18" s="157"/>
      <c r="H18" s="158"/>
      <c r="I18" s="65"/>
      <c r="J18" s="100" t="s">
        <v>28</v>
      </c>
      <c r="K18" s="7">
        <v>1000000</v>
      </c>
      <c r="M18" s="25">
        <v>4</v>
      </c>
      <c r="N18" s="42">
        <v>1</v>
      </c>
    </row>
    <row r="19" spans="1:15" ht="21" x14ac:dyDescent="0.25">
      <c r="A19" s="83"/>
      <c r="B19" s="84"/>
      <c r="C19" s="89">
        <v>15</v>
      </c>
      <c r="D19" s="82">
        <v>29</v>
      </c>
      <c r="E19" s="157" t="s">
        <v>62</v>
      </c>
      <c r="F19" s="157"/>
      <c r="G19" s="157"/>
      <c r="H19" s="158"/>
      <c r="I19" s="65"/>
      <c r="J19" s="4"/>
      <c r="K19" s="7"/>
      <c r="M19" s="25"/>
      <c r="N19" s="42">
        <v>1</v>
      </c>
    </row>
    <row r="20" spans="1:15" ht="21" x14ac:dyDescent="0.25">
      <c r="A20" s="83"/>
      <c r="B20" s="84"/>
      <c r="C20" s="89">
        <v>16</v>
      </c>
      <c r="D20" s="82">
        <v>31</v>
      </c>
      <c r="E20" s="157" t="s">
        <v>39</v>
      </c>
      <c r="F20" s="157"/>
      <c r="G20" s="157"/>
      <c r="H20" s="158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81" t="s">
        <v>14</v>
      </c>
      <c r="F21" s="181"/>
      <c r="G21" s="181"/>
      <c r="H21" s="182"/>
      <c r="I21" s="65"/>
      <c r="J21" s="4"/>
      <c r="K21" s="7"/>
      <c r="M21" s="25"/>
      <c r="N21" s="42">
        <f>SUM(D5:D21)</f>
        <v>492</v>
      </c>
      <c r="O21" s="41"/>
    </row>
    <row r="22" spans="1:15" ht="21.75" thickTop="1" x14ac:dyDescent="0.25">
      <c r="A22" s="101"/>
      <c r="B22" s="101"/>
      <c r="C22" s="105">
        <v>18</v>
      </c>
      <c r="D22" s="22">
        <v>34</v>
      </c>
      <c r="E22" s="183" t="s">
        <v>39</v>
      </c>
      <c r="F22" s="184"/>
      <c r="G22" s="184"/>
      <c r="H22" s="185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04">
        <v>30</v>
      </c>
      <c r="E23" s="162" t="s">
        <v>39</v>
      </c>
      <c r="F23" s="163"/>
      <c r="G23" s="163"/>
      <c r="H23" s="164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06">
        <v>31</v>
      </c>
      <c r="E24" s="162" t="s">
        <v>39</v>
      </c>
      <c r="F24" s="163"/>
      <c r="G24" s="163"/>
      <c r="H24" s="164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07">
        <v>23</v>
      </c>
      <c r="E25" s="162" t="s">
        <v>19</v>
      </c>
      <c r="F25" s="163"/>
      <c r="G25" s="163"/>
      <c r="H25" s="164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08">
        <v>32</v>
      </c>
      <c r="E26" s="159" t="s">
        <v>39</v>
      </c>
      <c r="F26" s="173"/>
      <c r="G26" s="173"/>
      <c r="H26" s="174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09">
        <v>30</v>
      </c>
      <c r="E27" s="159" t="s">
        <v>39</v>
      </c>
      <c r="F27" s="173"/>
      <c r="G27" s="173"/>
      <c r="H27" s="174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10">
        <v>29</v>
      </c>
      <c r="E28" s="159" t="s">
        <v>62</v>
      </c>
      <c r="F28" s="173"/>
      <c r="G28" s="173"/>
      <c r="H28" s="174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13">
        <v>24</v>
      </c>
      <c r="E29" s="159" t="s">
        <v>72</v>
      </c>
      <c r="F29" s="173"/>
      <c r="G29" s="173"/>
      <c r="H29" s="174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14">
        <v>27</v>
      </c>
      <c r="E30" s="157" t="s">
        <v>71</v>
      </c>
      <c r="F30" s="155"/>
      <c r="G30" s="155"/>
      <c r="H30" s="156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15">
        <v>32</v>
      </c>
      <c r="E31" s="159" t="s">
        <v>39</v>
      </c>
      <c r="F31" s="160"/>
      <c r="G31" s="160"/>
      <c r="H31" s="161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16">
        <v>25</v>
      </c>
      <c r="E32" s="159" t="s">
        <v>73</v>
      </c>
      <c r="F32" s="173"/>
      <c r="G32" s="173"/>
      <c r="H32" s="174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17">
        <v>31</v>
      </c>
      <c r="E33" s="159" t="s">
        <v>39</v>
      </c>
      <c r="F33" s="173"/>
      <c r="G33" s="173"/>
      <c r="H33" s="174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20">
        <v>30</v>
      </c>
      <c r="D34" s="118">
        <v>21</v>
      </c>
      <c r="E34" s="159" t="s">
        <v>14</v>
      </c>
      <c r="F34" s="173"/>
      <c r="G34" s="173"/>
      <c r="H34" s="174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20">
        <v>31</v>
      </c>
      <c r="D35" s="119">
        <v>27</v>
      </c>
      <c r="E35" s="159" t="s">
        <v>71</v>
      </c>
      <c r="F35" s="173"/>
      <c r="G35" s="173"/>
      <c r="H35" s="174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120">
        <v>32</v>
      </c>
      <c r="D36" s="121">
        <v>25</v>
      </c>
      <c r="E36" s="157" t="s">
        <v>73</v>
      </c>
      <c r="F36" s="157"/>
      <c r="G36" s="157"/>
      <c r="H36" s="158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120">
        <v>33</v>
      </c>
      <c r="D37" s="122">
        <v>29</v>
      </c>
      <c r="E37" s="159" t="s">
        <v>62</v>
      </c>
      <c r="F37" s="173"/>
      <c r="G37" s="173"/>
      <c r="H37" s="174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3">
        <v>34</v>
      </c>
      <c r="E38" s="179" t="s">
        <v>39</v>
      </c>
      <c r="F38" s="179"/>
      <c r="G38" s="179"/>
      <c r="H38" s="180"/>
      <c r="I38" s="65"/>
      <c r="J38" s="6"/>
      <c r="K38" s="8"/>
      <c r="M38" s="32"/>
      <c r="N38" s="42">
        <f>SUM(D22:D38)</f>
        <v>484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</f>
        <v>319</v>
      </c>
      <c r="C40" s="1" t="s">
        <v>69</v>
      </c>
      <c r="D40" s="2">
        <f>SUM(D5:D38)</f>
        <v>976</v>
      </c>
      <c r="E40" s="171"/>
      <c r="F40" s="188"/>
      <c r="G40" s="188"/>
      <c r="H40" s="175"/>
      <c r="I40" s="66"/>
      <c r="J40" s="93" t="s">
        <v>30</v>
      </c>
      <c r="K40" s="9">
        <f>SUM(K5:K38)</f>
        <v>6250000</v>
      </c>
      <c r="M40" s="26">
        <f>SUM(M5:M38)</f>
        <v>25</v>
      </c>
      <c r="N40" s="42">
        <f>SUM(N5:N39)</f>
        <v>991</v>
      </c>
    </row>
    <row r="42" spans="1:15" x14ac:dyDescent="0.25">
      <c r="J42" s="33" t="s">
        <v>66</v>
      </c>
      <c r="K42" s="94">
        <v>700000</v>
      </c>
    </row>
    <row r="44" spans="1:15" x14ac:dyDescent="0.25">
      <c r="J44" s="33" t="s">
        <v>67</v>
      </c>
      <c r="K44" s="94">
        <f>SUM(K5:K38)</f>
        <v>6250000</v>
      </c>
    </row>
  </sheetData>
  <sheetProtection selectLockedCells="1" selectUnlockedCells="1"/>
  <sortState xmlns:xlrd2="http://schemas.microsoft.com/office/spreadsheetml/2017/richdata2" ref="A5:H38">
    <sortCondition ref="B5"/>
  </sortState>
  <mergeCells count="42">
    <mergeCell ref="A1:B1"/>
    <mergeCell ref="E40:H40"/>
    <mergeCell ref="E35:H35"/>
    <mergeCell ref="E36:H36"/>
    <mergeCell ref="E37:H37"/>
    <mergeCell ref="E38:H38"/>
    <mergeCell ref="E34:H34"/>
    <mergeCell ref="E23:H23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22:H22"/>
    <mergeCell ref="E11:H11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E21:H21"/>
    <mergeCell ref="E10:H10"/>
    <mergeCell ref="C1:H1"/>
    <mergeCell ref="J1:K1"/>
    <mergeCell ref="C2:H2"/>
    <mergeCell ref="E3:H3"/>
    <mergeCell ref="J3:K3"/>
    <mergeCell ref="C4:K4"/>
    <mergeCell ref="E5:H5"/>
    <mergeCell ref="E6:H6"/>
    <mergeCell ref="E7:H7"/>
    <mergeCell ref="E8:H8"/>
    <mergeCell ref="E9:H9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E2DB7-1EBB-45A0-86E9-0C9CBCD4408D}">
  <sheetPr>
    <tabColor rgb="FF00B050"/>
  </sheetPr>
  <dimension ref="A1:O44"/>
  <sheetViews>
    <sheetView workbookViewId="0">
      <selection activeCell="C16" sqref="C1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3" t="s">
        <v>70</v>
      </c>
      <c r="B1" s="145"/>
      <c r="C1" s="143" t="s">
        <v>74</v>
      </c>
      <c r="D1" s="144"/>
      <c r="E1" s="144"/>
      <c r="F1" s="144"/>
      <c r="G1" s="144"/>
      <c r="H1" s="145"/>
      <c r="I1" s="67"/>
      <c r="J1" s="151">
        <f ca="1">TODAY()</f>
        <v>44675</v>
      </c>
      <c r="K1" s="152"/>
      <c r="M1" s="112">
        <f ca="1">NOW()</f>
        <v>44675.816390740743</v>
      </c>
    </row>
    <row r="2" spans="1:14" ht="7.5" customHeight="1" thickBot="1" x14ac:dyDescent="0.45">
      <c r="C2" s="187"/>
      <c r="D2" s="187"/>
      <c r="E2" s="187"/>
      <c r="F2" s="187"/>
      <c r="G2" s="187"/>
      <c r="H2" s="187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40" t="s">
        <v>2</v>
      </c>
      <c r="F3" s="140"/>
      <c r="G3" s="140"/>
      <c r="H3" s="141"/>
      <c r="I3" s="68"/>
      <c r="J3" s="142" t="s">
        <v>65</v>
      </c>
      <c r="K3" s="141"/>
      <c r="L3" s="62"/>
      <c r="M3" s="24" t="s">
        <v>5</v>
      </c>
    </row>
    <row r="4" spans="1:14" ht="3.75" customHeight="1" thickBot="1" x14ac:dyDescent="0.3">
      <c r="A4" s="86"/>
      <c r="B4" s="86"/>
      <c r="C4" s="186"/>
      <c r="D4" s="186"/>
      <c r="E4" s="186"/>
      <c r="F4" s="186"/>
      <c r="G4" s="186"/>
      <c r="H4" s="186"/>
      <c r="I4" s="186"/>
      <c r="J4" s="186"/>
      <c r="K4" s="186"/>
    </row>
    <row r="5" spans="1:14" ht="21" x14ac:dyDescent="0.25">
      <c r="A5" s="92" t="s">
        <v>14</v>
      </c>
      <c r="B5" s="3">
        <v>23</v>
      </c>
      <c r="C5" s="111">
        <v>1</v>
      </c>
      <c r="D5" s="3">
        <v>36</v>
      </c>
      <c r="E5" s="146" t="s">
        <v>39</v>
      </c>
      <c r="F5" s="147"/>
      <c r="G5" s="147"/>
      <c r="H5" s="148"/>
      <c r="I5" s="63"/>
      <c r="J5" s="92" t="s">
        <v>14</v>
      </c>
      <c r="K5" s="78">
        <v>250000</v>
      </c>
      <c r="M5" s="79">
        <v>1</v>
      </c>
      <c r="N5" s="42">
        <v>1</v>
      </c>
    </row>
    <row r="6" spans="1:14" ht="21" x14ac:dyDescent="0.3">
      <c r="A6" s="124" t="s">
        <v>32</v>
      </c>
      <c r="B6" s="125">
        <v>24</v>
      </c>
      <c r="C6" s="89">
        <v>2</v>
      </c>
      <c r="D6" s="125">
        <v>27</v>
      </c>
      <c r="E6" s="149" t="s">
        <v>71</v>
      </c>
      <c r="F6" s="149"/>
      <c r="G6" s="149"/>
      <c r="H6" s="150"/>
      <c r="I6" s="64"/>
      <c r="J6" s="124" t="s">
        <v>32</v>
      </c>
      <c r="K6" s="7">
        <v>750000</v>
      </c>
      <c r="M6" s="25">
        <v>3</v>
      </c>
      <c r="N6" s="42">
        <v>1</v>
      </c>
    </row>
    <row r="7" spans="1:14" ht="21" x14ac:dyDescent="0.3">
      <c r="A7" s="124" t="s">
        <v>26</v>
      </c>
      <c r="B7" s="125">
        <v>26</v>
      </c>
      <c r="C7" s="89">
        <v>3</v>
      </c>
      <c r="D7" s="125">
        <v>29</v>
      </c>
      <c r="E7" s="157" t="s">
        <v>42</v>
      </c>
      <c r="F7" s="157"/>
      <c r="G7" s="157"/>
      <c r="H7" s="158"/>
      <c r="I7" s="64"/>
      <c r="J7" s="124" t="s">
        <v>26</v>
      </c>
      <c r="K7" s="7">
        <v>100000</v>
      </c>
      <c r="M7" s="25">
        <v>4</v>
      </c>
      <c r="N7" s="42">
        <v>1</v>
      </c>
    </row>
    <row r="8" spans="1:14" ht="21" x14ac:dyDescent="0.25">
      <c r="A8" s="124" t="s">
        <v>42</v>
      </c>
      <c r="B8" s="125">
        <v>29</v>
      </c>
      <c r="C8" s="128">
        <v>4</v>
      </c>
      <c r="D8" s="125">
        <v>19</v>
      </c>
      <c r="E8" s="157" t="s">
        <v>39</v>
      </c>
      <c r="F8" s="157"/>
      <c r="G8" s="157"/>
      <c r="H8" s="158"/>
      <c r="I8" s="65"/>
      <c r="J8" s="129" t="s">
        <v>42</v>
      </c>
      <c r="K8" s="7">
        <v>500000</v>
      </c>
      <c r="M8" s="25">
        <v>2</v>
      </c>
      <c r="N8" s="42">
        <v>1</v>
      </c>
    </row>
    <row r="9" spans="1:14" ht="21" x14ac:dyDescent="0.25">
      <c r="A9" s="124" t="s">
        <v>44</v>
      </c>
      <c r="B9" s="125">
        <v>23</v>
      </c>
      <c r="C9" s="89">
        <v>5</v>
      </c>
      <c r="D9" s="125">
        <v>29</v>
      </c>
      <c r="E9" s="159" t="s">
        <v>42</v>
      </c>
      <c r="F9" s="160"/>
      <c r="G9" s="160"/>
      <c r="H9" s="161"/>
      <c r="I9" s="65"/>
      <c r="J9" s="129" t="s">
        <v>44</v>
      </c>
      <c r="K9" s="7">
        <v>250000</v>
      </c>
      <c r="M9" s="25">
        <v>1</v>
      </c>
      <c r="N9" s="42">
        <v>1</v>
      </c>
    </row>
    <row r="10" spans="1:14" ht="21" x14ac:dyDescent="0.25">
      <c r="A10" s="124" t="s">
        <v>15</v>
      </c>
      <c r="B10" s="125">
        <v>25</v>
      </c>
      <c r="C10" s="89">
        <v>6</v>
      </c>
      <c r="D10" s="125">
        <v>26</v>
      </c>
      <c r="E10" s="162" t="s">
        <v>77</v>
      </c>
      <c r="F10" s="163"/>
      <c r="G10" s="163"/>
      <c r="H10" s="164"/>
      <c r="I10" s="65"/>
      <c r="J10" s="129" t="s">
        <v>15</v>
      </c>
      <c r="K10" s="7"/>
      <c r="M10" s="25"/>
      <c r="N10" s="42">
        <v>1</v>
      </c>
    </row>
    <row r="11" spans="1:14" ht="21" x14ac:dyDescent="0.25">
      <c r="A11" s="124" t="s">
        <v>62</v>
      </c>
      <c r="B11" s="125">
        <v>24</v>
      </c>
      <c r="C11" s="89">
        <v>7</v>
      </c>
      <c r="D11" s="125">
        <v>36</v>
      </c>
      <c r="E11" s="162" t="s">
        <v>39</v>
      </c>
      <c r="F11" s="163"/>
      <c r="G11" s="163"/>
      <c r="H11" s="164"/>
      <c r="I11" s="65"/>
      <c r="J11" s="129" t="s">
        <v>62</v>
      </c>
      <c r="K11" s="7">
        <v>750000</v>
      </c>
      <c r="M11" s="25">
        <v>3</v>
      </c>
      <c r="N11" s="42">
        <v>1</v>
      </c>
    </row>
    <row r="12" spans="1:14" ht="21" x14ac:dyDescent="0.25">
      <c r="A12" s="124" t="s">
        <v>21</v>
      </c>
      <c r="B12" s="125">
        <v>25</v>
      </c>
      <c r="C12" s="89">
        <v>8</v>
      </c>
      <c r="D12" s="125">
        <v>31</v>
      </c>
      <c r="E12" s="157" t="s">
        <v>39</v>
      </c>
      <c r="F12" s="155"/>
      <c r="G12" s="155"/>
      <c r="H12" s="156"/>
      <c r="I12" s="65"/>
      <c r="J12" s="129" t="s">
        <v>21</v>
      </c>
      <c r="K12" s="7"/>
      <c r="M12" s="25"/>
      <c r="N12" s="42">
        <v>1</v>
      </c>
    </row>
    <row r="13" spans="1:14" ht="21" x14ac:dyDescent="0.25">
      <c r="A13" s="124" t="s">
        <v>61</v>
      </c>
      <c r="B13" s="125">
        <v>21</v>
      </c>
      <c r="C13" s="89">
        <v>9</v>
      </c>
      <c r="D13" s="125">
        <v>33</v>
      </c>
      <c r="E13" s="157" t="s">
        <v>39</v>
      </c>
      <c r="F13" s="155"/>
      <c r="G13" s="155"/>
      <c r="H13" s="156"/>
      <c r="I13" s="65"/>
      <c r="J13" s="129" t="s">
        <v>61</v>
      </c>
      <c r="K13" s="7">
        <v>500000</v>
      </c>
      <c r="M13" s="25">
        <v>2</v>
      </c>
      <c r="N13" s="42">
        <v>1</v>
      </c>
    </row>
    <row r="14" spans="1:14" ht="21" x14ac:dyDescent="0.25">
      <c r="A14" s="124" t="s">
        <v>76</v>
      </c>
      <c r="B14" s="125">
        <v>26</v>
      </c>
      <c r="C14" s="89">
        <v>10</v>
      </c>
      <c r="D14" s="125">
        <v>33</v>
      </c>
      <c r="E14" s="159" t="s">
        <v>39</v>
      </c>
      <c r="F14" s="160"/>
      <c r="G14" s="160"/>
      <c r="H14" s="161"/>
      <c r="I14" s="65"/>
      <c r="J14" s="129" t="s">
        <v>76</v>
      </c>
      <c r="K14" s="7">
        <v>100000</v>
      </c>
      <c r="M14" s="25">
        <v>4</v>
      </c>
      <c r="N14" s="42">
        <v>1</v>
      </c>
    </row>
    <row r="15" spans="1:14" ht="21" x14ac:dyDescent="0.25">
      <c r="A15" s="124" t="s">
        <v>25</v>
      </c>
      <c r="B15" s="125">
        <v>28</v>
      </c>
      <c r="C15" s="89">
        <v>11</v>
      </c>
      <c r="D15" s="125">
        <v>27</v>
      </c>
      <c r="E15" s="149" t="s">
        <v>71</v>
      </c>
      <c r="F15" s="149"/>
      <c r="G15" s="149"/>
      <c r="H15" s="150"/>
      <c r="I15" s="65"/>
      <c r="J15" s="129" t="s">
        <v>25</v>
      </c>
      <c r="K15" s="7">
        <v>500000</v>
      </c>
      <c r="M15" s="25">
        <v>1</v>
      </c>
      <c r="N15" s="42">
        <v>1</v>
      </c>
    </row>
    <row r="16" spans="1:14" ht="21" x14ac:dyDescent="0.25">
      <c r="A16" s="124" t="s">
        <v>45</v>
      </c>
      <c r="B16" s="125">
        <v>27</v>
      </c>
      <c r="C16" s="89">
        <v>12</v>
      </c>
      <c r="D16" s="125">
        <v>24</v>
      </c>
      <c r="E16" s="149" t="s">
        <v>75</v>
      </c>
      <c r="F16" s="149"/>
      <c r="G16" s="149"/>
      <c r="H16" s="150"/>
      <c r="I16" s="65"/>
      <c r="J16" s="129" t="s">
        <v>45</v>
      </c>
      <c r="K16" s="7">
        <v>750000</v>
      </c>
      <c r="M16" s="25">
        <v>3</v>
      </c>
      <c r="N16" s="42">
        <v>1</v>
      </c>
    </row>
    <row r="17" spans="1:15" ht="21" x14ac:dyDescent="0.25">
      <c r="A17" s="124" t="s">
        <v>28</v>
      </c>
      <c r="B17" s="125">
        <v>27</v>
      </c>
      <c r="C17" s="89">
        <v>13</v>
      </c>
      <c r="D17" s="125">
        <v>19</v>
      </c>
      <c r="E17" s="157" t="s">
        <v>39</v>
      </c>
      <c r="F17" s="155"/>
      <c r="G17" s="155"/>
      <c r="H17" s="156"/>
      <c r="I17" s="65"/>
      <c r="J17" s="129" t="s">
        <v>28</v>
      </c>
      <c r="K17" s="7">
        <v>750000</v>
      </c>
      <c r="M17" s="25">
        <v>3</v>
      </c>
      <c r="N17" s="42">
        <v>1</v>
      </c>
    </row>
    <row r="18" spans="1:15" ht="21" x14ac:dyDescent="0.25">
      <c r="B18" s="88"/>
      <c r="C18" s="89">
        <v>14</v>
      </c>
      <c r="D18" s="125">
        <v>24</v>
      </c>
      <c r="E18" s="149" t="s">
        <v>75</v>
      </c>
      <c r="F18" s="149"/>
      <c r="G18" s="149"/>
      <c r="H18" s="150"/>
      <c r="I18" s="65"/>
      <c r="J18" s="124"/>
      <c r="K18" s="7"/>
      <c r="M18" s="25"/>
      <c r="N18" s="42">
        <v>1</v>
      </c>
    </row>
    <row r="19" spans="1:15" ht="21" x14ac:dyDescent="0.25">
      <c r="A19" s="124"/>
      <c r="B19" s="125"/>
      <c r="C19" s="89">
        <v>15</v>
      </c>
      <c r="D19" s="125">
        <v>32</v>
      </c>
      <c r="E19" s="157" t="s">
        <v>39</v>
      </c>
      <c r="F19" s="157"/>
      <c r="G19" s="157"/>
      <c r="H19" s="158"/>
      <c r="I19" s="65"/>
      <c r="J19" s="4"/>
      <c r="K19" s="7"/>
      <c r="M19" s="25"/>
      <c r="N19" s="42">
        <v>1</v>
      </c>
    </row>
    <row r="20" spans="1:15" ht="21" x14ac:dyDescent="0.25">
      <c r="A20" s="124"/>
      <c r="B20" s="125"/>
      <c r="C20" s="89">
        <v>16</v>
      </c>
      <c r="D20" s="125">
        <v>20</v>
      </c>
      <c r="E20" s="157" t="s">
        <v>39</v>
      </c>
      <c r="F20" s="157"/>
      <c r="G20" s="157"/>
      <c r="H20" s="158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21</v>
      </c>
      <c r="E21" s="181" t="s">
        <v>29</v>
      </c>
      <c r="F21" s="181"/>
      <c r="G21" s="181"/>
      <c r="H21" s="182"/>
      <c r="I21" s="65"/>
      <c r="J21" s="4"/>
      <c r="K21" s="7"/>
      <c r="M21" s="25"/>
      <c r="N21" s="42">
        <f>SUM(D5:D21)</f>
        <v>466</v>
      </c>
      <c r="O21" s="41"/>
    </row>
    <row r="22" spans="1:15" ht="21.75" thickTop="1" x14ac:dyDescent="0.25">
      <c r="A22" s="101"/>
      <c r="B22" s="101"/>
      <c r="C22" s="105">
        <v>18</v>
      </c>
      <c r="D22" s="22">
        <v>36</v>
      </c>
      <c r="E22" s="183" t="s">
        <v>39</v>
      </c>
      <c r="F22" s="184"/>
      <c r="G22" s="184"/>
      <c r="H22" s="185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85">
        <v>19</v>
      </c>
      <c r="D23" s="125">
        <v>27</v>
      </c>
      <c r="E23" s="149" t="s">
        <v>71</v>
      </c>
      <c r="F23" s="149"/>
      <c r="G23" s="149"/>
      <c r="H23" s="150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85">
        <v>20</v>
      </c>
      <c r="D24" s="125">
        <v>26</v>
      </c>
      <c r="E24" s="162" t="s">
        <v>77</v>
      </c>
      <c r="F24" s="163"/>
      <c r="G24" s="163"/>
      <c r="H24" s="164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85">
        <v>21</v>
      </c>
      <c r="D25" s="125">
        <v>21</v>
      </c>
      <c r="E25" s="162" t="s">
        <v>29</v>
      </c>
      <c r="F25" s="163"/>
      <c r="G25" s="163"/>
      <c r="H25" s="164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85">
        <v>22</v>
      </c>
      <c r="D26" s="125">
        <v>24</v>
      </c>
      <c r="E26" s="149" t="s">
        <v>75</v>
      </c>
      <c r="F26" s="149"/>
      <c r="G26" s="149"/>
      <c r="H26" s="150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85">
        <v>23</v>
      </c>
      <c r="D27" s="125">
        <v>31</v>
      </c>
      <c r="E27" s="159" t="s">
        <v>39</v>
      </c>
      <c r="F27" s="173"/>
      <c r="G27" s="173"/>
      <c r="H27" s="174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85">
        <v>24</v>
      </c>
      <c r="D28" s="125">
        <v>20</v>
      </c>
      <c r="E28" s="159" t="s">
        <v>39</v>
      </c>
      <c r="F28" s="173"/>
      <c r="G28" s="173"/>
      <c r="H28" s="174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85">
        <v>25</v>
      </c>
      <c r="D29" s="125">
        <v>26</v>
      </c>
      <c r="E29" s="162" t="s">
        <v>77</v>
      </c>
      <c r="F29" s="163"/>
      <c r="G29" s="163"/>
      <c r="H29" s="164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85">
        <v>26</v>
      </c>
      <c r="D30" s="125">
        <v>30</v>
      </c>
      <c r="E30" s="157" t="s">
        <v>39</v>
      </c>
      <c r="F30" s="155"/>
      <c r="G30" s="155"/>
      <c r="H30" s="156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85">
        <v>27</v>
      </c>
      <c r="D31" s="125">
        <v>19</v>
      </c>
      <c r="E31" s="159" t="s">
        <v>39</v>
      </c>
      <c r="F31" s="160"/>
      <c r="G31" s="160"/>
      <c r="H31" s="161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85">
        <v>28</v>
      </c>
      <c r="D32" s="125">
        <v>30</v>
      </c>
      <c r="E32" s="159" t="s">
        <v>39</v>
      </c>
      <c r="F32" s="173"/>
      <c r="G32" s="173"/>
      <c r="H32" s="174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85">
        <v>29</v>
      </c>
      <c r="D33" s="125">
        <v>26</v>
      </c>
      <c r="E33" s="162" t="s">
        <v>77</v>
      </c>
      <c r="F33" s="163"/>
      <c r="G33" s="163"/>
      <c r="H33" s="164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85">
        <v>30</v>
      </c>
      <c r="D34" s="125">
        <v>23</v>
      </c>
      <c r="E34" s="159" t="s">
        <v>78</v>
      </c>
      <c r="F34" s="173"/>
      <c r="G34" s="173"/>
      <c r="H34" s="174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85">
        <v>31</v>
      </c>
      <c r="D35" s="125">
        <v>30</v>
      </c>
      <c r="E35" s="159" t="s">
        <v>39</v>
      </c>
      <c r="F35" s="173"/>
      <c r="G35" s="173"/>
      <c r="H35" s="174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25">
        <v>30</v>
      </c>
      <c r="E36" s="157" t="s">
        <v>39</v>
      </c>
      <c r="F36" s="157"/>
      <c r="G36" s="157"/>
      <c r="H36" s="158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25">
        <v>28</v>
      </c>
      <c r="E37" s="159" t="s">
        <v>25</v>
      </c>
      <c r="F37" s="173"/>
      <c r="G37" s="173"/>
      <c r="H37" s="174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27">
        <v>34</v>
      </c>
      <c r="D38" s="126">
        <v>35</v>
      </c>
      <c r="E38" s="179" t="s">
        <v>39</v>
      </c>
      <c r="F38" s="179"/>
      <c r="G38" s="179"/>
      <c r="H38" s="180"/>
      <c r="I38" s="65"/>
      <c r="J38" s="6"/>
      <c r="K38" s="8"/>
      <c r="M38" s="32"/>
      <c r="N38" s="42">
        <f>SUM(D22:D38)</f>
        <v>462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11152</v>
      </c>
      <c r="C40" s="1" t="s">
        <v>69</v>
      </c>
      <c r="D40" s="2">
        <f>SUM(D5:D38)</f>
        <v>928</v>
      </c>
      <c r="E40" s="171"/>
      <c r="F40" s="188"/>
      <c r="G40" s="188"/>
      <c r="H40" s="175"/>
      <c r="I40" s="66"/>
      <c r="J40" s="93" t="s">
        <v>30</v>
      </c>
      <c r="K40" s="9">
        <f>SUM(K5:K38)</f>
        <v>5200000</v>
      </c>
      <c r="M40" s="26">
        <f>SUM(M5:M38)</f>
        <v>27</v>
      </c>
      <c r="N40" s="42">
        <f>SUM(N5:N39)</f>
        <v>943</v>
      </c>
    </row>
    <row r="42" spans="1:15" x14ac:dyDescent="0.25">
      <c r="J42" s="33" t="s">
        <v>66</v>
      </c>
      <c r="K42" s="94"/>
    </row>
    <row r="44" spans="1:15" x14ac:dyDescent="0.25">
      <c r="J44" s="33" t="s">
        <v>67</v>
      </c>
      <c r="K44" s="94">
        <f>SUM(K5:K38)</f>
        <v>5200000</v>
      </c>
    </row>
  </sheetData>
  <mergeCells count="42">
    <mergeCell ref="A1:B1"/>
    <mergeCell ref="C1:H1"/>
    <mergeCell ref="E17:H17"/>
    <mergeCell ref="E18:H18"/>
    <mergeCell ref="E19:H19"/>
    <mergeCell ref="E15:H15"/>
    <mergeCell ref="E5:H5"/>
    <mergeCell ref="E6:H6"/>
    <mergeCell ref="E7:H7"/>
    <mergeCell ref="E8:H8"/>
    <mergeCell ref="E9:H9"/>
    <mergeCell ref="E10:H10"/>
    <mergeCell ref="E11:H11"/>
    <mergeCell ref="E12:H12"/>
    <mergeCell ref="E13:H13"/>
    <mergeCell ref="E14:H14"/>
    <mergeCell ref="E20:H20"/>
    <mergeCell ref="E16:H16"/>
    <mergeCell ref="E40:H40"/>
    <mergeCell ref="E29:H29"/>
    <mergeCell ref="E30:H30"/>
    <mergeCell ref="E31:H31"/>
    <mergeCell ref="E32:H32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J1:K1"/>
    <mergeCell ref="C2:H2"/>
    <mergeCell ref="E3:H3"/>
    <mergeCell ref="J3:K3"/>
    <mergeCell ref="C4:K4"/>
    <mergeCell ref="E33:H33"/>
    <mergeCell ref="E34:H34"/>
    <mergeCell ref="E35:H35"/>
    <mergeCell ref="E36:H36"/>
    <mergeCell ref="E37:H37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9FD79A-015B-4EE7-BBFE-F67AE454C046}">
  <dimension ref="A1:O44"/>
  <sheetViews>
    <sheetView tabSelected="1" workbookViewId="0">
      <pane ySplit="1" topLeftCell="A20" activePane="bottomLeft" state="frozen"/>
      <selection activeCell="C1" sqref="C1"/>
      <selection pane="bottomLeft" activeCell="E26" sqref="E26:H26"/>
    </sheetView>
  </sheetViews>
  <sheetFormatPr baseColWidth="10" defaultRowHeight="15" x14ac:dyDescent="0.25"/>
  <cols>
    <col min="1" max="1" width="17" customWidth="1"/>
    <col min="2" max="2" width="14.42578125" customWidth="1"/>
    <col min="3" max="3" width="18" customWidth="1"/>
    <col min="4" max="4" width="12.42578125" customWidth="1"/>
    <col min="8" max="8" width="65" customWidth="1"/>
    <col min="9" max="9" width="1.28515625" customWidth="1"/>
    <col min="10" max="10" width="18.140625" customWidth="1"/>
    <col min="11" max="11" width="16.5703125" customWidth="1"/>
    <col min="12" max="12" width="1.28515625" customWidth="1"/>
    <col min="13" max="13" width="15.140625" bestFit="1" customWidth="1"/>
  </cols>
  <sheetData>
    <row r="1" spans="1:14" ht="27" thickBot="1" x14ac:dyDescent="0.45">
      <c r="A1" s="143" t="s">
        <v>70</v>
      </c>
      <c r="B1" s="145"/>
      <c r="C1" s="143" t="s">
        <v>79</v>
      </c>
      <c r="D1" s="144"/>
      <c r="E1" s="144"/>
      <c r="F1" s="144"/>
      <c r="G1" s="144"/>
      <c r="H1" s="145"/>
      <c r="I1" s="67"/>
      <c r="J1" s="151">
        <f ca="1">TODAY()</f>
        <v>44675</v>
      </c>
      <c r="K1" s="152"/>
      <c r="M1" s="112">
        <f ca="1">NOW()</f>
        <v>44675.816390740743</v>
      </c>
    </row>
    <row r="2" spans="1:14" ht="7.5" customHeight="1" thickBot="1" x14ac:dyDescent="0.45">
      <c r="C2" s="187"/>
      <c r="D2" s="187"/>
      <c r="E2" s="187"/>
      <c r="F2" s="187"/>
      <c r="G2" s="187"/>
      <c r="H2" s="187"/>
      <c r="I2" s="62"/>
      <c r="J2" s="62"/>
      <c r="K2" s="62"/>
    </row>
    <row r="3" spans="1:14" ht="27" thickBot="1" x14ac:dyDescent="0.45">
      <c r="A3" s="24" t="s">
        <v>60</v>
      </c>
      <c r="B3" s="91" t="s">
        <v>64</v>
      </c>
      <c r="C3" s="17" t="s">
        <v>0</v>
      </c>
      <c r="D3" s="90" t="s">
        <v>63</v>
      </c>
      <c r="E3" s="140" t="s">
        <v>2</v>
      </c>
      <c r="F3" s="140"/>
      <c r="G3" s="140"/>
      <c r="H3" s="141"/>
      <c r="I3" s="68"/>
      <c r="J3" s="142" t="s">
        <v>65</v>
      </c>
      <c r="K3" s="141"/>
      <c r="L3" s="62"/>
      <c r="M3" s="24" t="s">
        <v>5</v>
      </c>
    </row>
    <row r="4" spans="1:14" ht="3.75" customHeight="1" thickBot="1" x14ac:dyDescent="0.3">
      <c r="A4" s="86"/>
      <c r="B4" s="86"/>
      <c r="C4" s="186"/>
      <c r="D4" s="186"/>
      <c r="E4" s="186"/>
      <c r="F4" s="186"/>
      <c r="G4" s="186"/>
      <c r="H4" s="186"/>
      <c r="I4" s="186"/>
      <c r="J4" s="186"/>
      <c r="K4" s="186"/>
    </row>
    <row r="5" spans="1:14" ht="21" x14ac:dyDescent="0.25">
      <c r="A5" s="92" t="s">
        <v>42</v>
      </c>
      <c r="B5" s="3">
        <v>29</v>
      </c>
      <c r="C5" s="89">
        <v>1</v>
      </c>
      <c r="D5" s="138">
        <v>27</v>
      </c>
      <c r="E5" s="157" t="s">
        <v>81</v>
      </c>
      <c r="F5" s="157"/>
      <c r="G5" s="157"/>
      <c r="H5" s="158"/>
      <c r="I5" s="63"/>
      <c r="J5" s="4" t="s">
        <v>25</v>
      </c>
      <c r="K5" s="7">
        <v>1000000</v>
      </c>
      <c r="M5" s="25">
        <v>4</v>
      </c>
      <c r="N5" s="42">
        <v>1</v>
      </c>
    </row>
    <row r="6" spans="1:14" ht="21" x14ac:dyDescent="0.3">
      <c r="A6" s="132" t="s">
        <v>80</v>
      </c>
      <c r="B6" s="131">
        <v>31</v>
      </c>
      <c r="C6" s="89">
        <v>2</v>
      </c>
      <c r="D6" s="131">
        <v>27</v>
      </c>
      <c r="E6" s="157" t="s">
        <v>81</v>
      </c>
      <c r="F6" s="157"/>
      <c r="G6" s="157"/>
      <c r="H6" s="158"/>
      <c r="I6" s="64"/>
      <c r="J6" s="132" t="s">
        <v>16</v>
      </c>
      <c r="K6" s="7">
        <v>1000000</v>
      </c>
      <c r="M6" s="25">
        <v>4</v>
      </c>
      <c r="N6" s="42">
        <v>1</v>
      </c>
    </row>
    <row r="7" spans="1:14" ht="21" x14ac:dyDescent="0.3">
      <c r="A7" s="132" t="s">
        <v>26</v>
      </c>
      <c r="B7" s="131">
        <v>25</v>
      </c>
      <c r="C7" s="89">
        <v>3</v>
      </c>
      <c r="D7" s="131">
        <v>32</v>
      </c>
      <c r="E7" s="157" t="s">
        <v>39</v>
      </c>
      <c r="F7" s="157"/>
      <c r="G7" s="157"/>
      <c r="H7" s="158"/>
      <c r="I7" s="64"/>
      <c r="J7" s="132" t="s">
        <v>45</v>
      </c>
      <c r="K7" s="7">
        <v>1000000</v>
      </c>
      <c r="M7" s="25">
        <v>4</v>
      </c>
      <c r="N7" s="42">
        <v>1</v>
      </c>
    </row>
    <row r="8" spans="1:14" ht="21" x14ac:dyDescent="0.35">
      <c r="A8" s="132" t="s">
        <v>25</v>
      </c>
      <c r="B8" s="131">
        <v>27</v>
      </c>
      <c r="C8" s="89">
        <v>4</v>
      </c>
      <c r="D8" s="131">
        <v>28</v>
      </c>
      <c r="E8" s="189" t="s">
        <v>32</v>
      </c>
      <c r="F8" s="190"/>
      <c r="G8" s="190"/>
      <c r="H8" s="191"/>
      <c r="I8" s="65"/>
      <c r="J8" s="132" t="s">
        <v>21</v>
      </c>
      <c r="K8" s="7">
        <v>750000</v>
      </c>
      <c r="M8" s="25">
        <v>3</v>
      </c>
      <c r="N8" s="42">
        <v>1</v>
      </c>
    </row>
    <row r="9" spans="1:14" ht="21" x14ac:dyDescent="0.25">
      <c r="A9" s="132" t="s">
        <v>21</v>
      </c>
      <c r="B9" s="131">
        <v>25</v>
      </c>
      <c r="C9" s="89">
        <v>5</v>
      </c>
      <c r="D9" s="131">
        <v>25</v>
      </c>
      <c r="E9" s="159" t="s">
        <v>82</v>
      </c>
      <c r="F9" s="160"/>
      <c r="G9" s="160"/>
      <c r="H9" s="161"/>
      <c r="I9" s="65"/>
      <c r="J9" s="132" t="s">
        <v>42</v>
      </c>
      <c r="K9" s="7">
        <v>250000</v>
      </c>
      <c r="M9" s="25">
        <v>1</v>
      </c>
      <c r="N9" s="42">
        <v>1</v>
      </c>
    </row>
    <row r="10" spans="1:14" ht="21" x14ac:dyDescent="0.25">
      <c r="A10" s="132" t="s">
        <v>15</v>
      </c>
      <c r="B10" s="131">
        <v>26</v>
      </c>
      <c r="C10" s="89">
        <v>6</v>
      </c>
      <c r="D10" s="131">
        <v>22</v>
      </c>
      <c r="E10" s="162" t="s">
        <v>39</v>
      </c>
      <c r="F10" s="163"/>
      <c r="G10" s="163"/>
      <c r="H10" s="164"/>
      <c r="I10" s="65"/>
      <c r="J10" s="139" t="s">
        <v>32</v>
      </c>
      <c r="K10" s="7">
        <v>250000</v>
      </c>
      <c r="M10" s="25">
        <v>1</v>
      </c>
      <c r="N10" s="42">
        <v>1</v>
      </c>
    </row>
    <row r="11" spans="1:14" ht="21" x14ac:dyDescent="0.25">
      <c r="A11" s="132" t="s">
        <v>16</v>
      </c>
      <c r="B11" s="131">
        <v>27</v>
      </c>
      <c r="C11" s="89">
        <v>7</v>
      </c>
      <c r="D11" s="131">
        <v>31</v>
      </c>
      <c r="E11" s="162" t="s">
        <v>39</v>
      </c>
      <c r="F11" s="163"/>
      <c r="G11" s="163"/>
      <c r="H11" s="164"/>
      <c r="I11" s="65"/>
      <c r="J11" s="132" t="s">
        <v>26</v>
      </c>
      <c r="K11" s="7">
        <v>750000</v>
      </c>
      <c r="M11" s="25">
        <v>3</v>
      </c>
      <c r="N11" s="42">
        <v>1</v>
      </c>
    </row>
    <row r="12" spans="1:14" ht="21" x14ac:dyDescent="0.25">
      <c r="A12" s="132" t="s">
        <v>29</v>
      </c>
      <c r="B12" s="131">
        <v>24</v>
      </c>
      <c r="C12" s="89">
        <v>8</v>
      </c>
      <c r="D12" s="131">
        <v>27</v>
      </c>
      <c r="E12" s="157" t="s">
        <v>81</v>
      </c>
      <c r="F12" s="157"/>
      <c r="G12" s="157"/>
      <c r="H12" s="158"/>
      <c r="I12" s="65"/>
      <c r="J12" s="139" t="s">
        <v>29</v>
      </c>
      <c r="K12" s="7">
        <v>250000</v>
      </c>
      <c r="M12" s="25">
        <v>1</v>
      </c>
      <c r="N12" s="42">
        <v>1</v>
      </c>
    </row>
    <row r="13" spans="1:14" ht="21" x14ac:dyDescent="0.25">
      <c r="A13" s="132" t="s">
        <v>45</v>
      </c>
      <c r="B13" s="131">
        <v>27</v>
      </c>
      <c r="C13" s="89">
        <v>9</v>
      </c>
      <c r="D13" s="131">
        <v>29</v>
      </c>
      <c r="E13" s="157" t="s">
        <v>42</v>
      </c>
      <c r="F13" s="155"/>
      <c r="G13" s="155"/>
      <c r="H13" s="156"/>
      <c r="I13" s="65"/>
      <c r="J13" s="132" t="s">
        <v>15</v>
      </c>
      <c r="K13" s="7">
        <v>250000</v>
      </c>
      <c r="M13" s="25">
        <v>1</v>
      </c>
      <c r="N13" s="42">
        <v>1</v>
      </c>
    </row>
    <row r="14" spans="1:14" ht="21" x14ac:dyDescent="0.25">
      <c r="A14" s="132" t="s">
        <v>28</v>
      </c>
      <c r="B14" s="131">
        <v>26</v>
      </c>
      <c r="C14" s="89">
        <v>10</v>
      </c>
      <c r="D14" s="131">
        <v>30</v>
      </c>
      <c r="E14" s="159" t="s">
        <v>39</v>
      </c>
      <c r="F14" s="160"/>
      <c r="G14" s="160"/>
      <c r="H14" s="161"/>
      <c r="I14" s="65"/>
      <c r="J14" s="132" t="s">
        <v>28</v>
      </c>
      <c r="K14" s="7">
        <v>250000</v>
      </c>
      <c r="M14" s="25">
        <v>1</v>
      </c>
      <c r="N14" s="42">
        <v>1</v>
      </c>
    </row>
    <row r="15" spans="1:14" ht="21" x14ac:dyDescent="0.25">
      <c r="A15" s="132" t="s">
        <v>32</v>
      </c>
      <c r="B15" s="131">
        <v>28</v>
      </c>
      <c r="C15" s="89">
        <v>11</v>
      </c>
      <c r="D15" s="131">
        <v>21</v>
      </c>
      <c r="E15" s="149" t="s">
        <v>39</v>
      </c>
      <c r="F15" s="149"/>
      <c r="G15" s="149"/>
      <c r="H15" s="150"/>
      <c r="I15" s="65"/>
      <c r="J15" s="132"/>
      <c r="K15" s="7"/>
      <c r="M15" s="25"/>
      <c r="N15" s="42">
        <v>1</v>
      </c>
    </row>
    <row r="16" spans="1:14" ht="21" x14ac:dyDescent="0.25">
      <c r="A16" s="132"/>
      <c r="B16" s="131"/>
      <c r="C16" s="89">
        <v>12</v>
      </c>
      <c r="D16" s="131">
        <v>23</v>
      </c>
      <c r="E16" s="149" t="s">
        <v>39</v>
      </c>
      <c r="F16" s="149"/>
      <c r="G16" s="149"/>
      <c r="H16" s="150"/>
      <c r="I16" s="65"/>
      <c r="J16" s="132"/>
      <c r="K16" s="7"/>
      <c r="M16" s="25"/>
      <c r="N16" s="42">
        <v>1</v>
      </c>
    </row>
    <row r="17" spans="1:15" ht="21" x14ac:dyDescent="0.25">
      <c r="A17" s="132"/>
      <c r="B17" s="131"/>
      <c r="C17" s="89">
        <v>13</v>
      </c>
      <c r="D17" s="131">
        <v>34</v>
      </c>
      <c r="E17" s="157" t="s">
        <v>39</v>
      </c>
      <c r="F17" s="155"/>
      <c r="G17" s="155"/>
      <c r="H17" s="156"/>
      <c r="I17" s="65"/>
      <c r="J17" s="132"/>
      <c r="K17" s="7"/>
      <c r="M17" s="25"/>
      <c r="N17" s="42">
        <v>1</v>
      </c>
    </row>
    <row r="18" spans="1:15" ht="21" x14ac:dyDescent="0.25">
      <c r="B18" s="88"/>
      <c r="C18" s="89">
        <v>14</v>
      </c>
      <c r="D18" s="131">
        <v>41</v>
      </c>
      <c r="E18" s="149" t="s">
        <v>39</v>
      </c>
      <c r="F18" s="149"/>
      <c r="G18" s="149"/>
      <c r="H18" s="150"/>
      <c r="I18" s="65"/>
      <c r="J18" s="132"/>
      <c r="K18" s="7"/>
      <c r="M18" s="25"/>
      <c r="N18" s="42">
        <v>1</v>
      </c>
    </row>
    <row r="19" spans="1:15" ht="21" x14ac:dyDescent="0.25">
      <c r="A19" s="132"/>
      <c r="B19" s="131"/>
      <c r="C19" s="89">
        <v>15</v>
      </c>
      <c r="D19" s="131">
        <v>27</v>
      </c>
      <c r="E19" s="157" t="s">
        <v>81</v>
      </c>
      <c r="F19" s="157"/>
      <c r="G19" s="157"/>
      <c r="H19" s="158"/>
      <c r="I19" s="65"/>
      <c r="J19" s="4"/>
      <c r="K19" s="7"/>
      <c r="M19" s="25"/>
      <c r="N19" s="42">
        <v>1</v>
      </c>
    </row>
    <row r="20" spans="1:15" ht="21" x14ac:dyDescent="0.25">
      <c r="A20" s="132"/>
      <c r="B20" s="131"/>
      <c r="C20" s="89">
        <v>16</v>
      </c>
      <c r="D20" s="131">
        <v>30</v>
      </c>
      <c r="E20" s="157" t="s">
        <v>39</v>
      </c>
      <c r="F20" s="157"/>
      <c r="G20" s="157"/>
      <c r="H20" s="158"/>
      <c r="I20" s="65"/>
      <c r="J20" s="61"/>
      <c r="K20" s="7"/>
      <c r="M20" s="25"/>
      <c r="N20" s="42">
        <v>0</v>
      </c>
    </row>
    <row r="21" spans="1:15" ht="21.75" thickBot="1" x14ac:dyDescent="0.3">
      <c r="A21" s="102"/>
      <c r="B21" s="102"/>
      <c r="C21" s="103">
        <v>17</v>
      </c>
      <c r="D21" s="51">
        <v>19</v>
      </c>
      <c r="E21" s="181" t="s">
        <v>39</v>
      </c>
      <c r="F21" s="181"/>
      <c r="G21" s="181"/>
      <c r="H21" s="182"/>
      <c r="I21" s="65"/>
      <c r="J21" s="4"/>
      <c r="K21" s="7"/>
      <c r="M21" s="25"/>
      <c r="N21" s="42">
        <f>SUM(D5:D33)</f>
        <v>798</v>
      </c>
      <c r="O21" s="41"/>
    </row>
    <row r="22" spans="1:15" ht="21.75" thickTop="1" x14ac:dyDescent="0.25">
      <c r="A22" s="101"/>
      <c r="B22" s="101"/>
      <c r="C22" s="135">
        <v>18</v>
      </c>
      <c r="D22" s="22">
        <v>30</v>
      </c>
      <c r="E22" s="183" t="s">
        <v>39</v>
      </c>
      <c r="F22" s="184"/>
      <c r="G22" s="184"/>
      <c r="H22" s="185"/>
      <c r="I22" s="65"/>
      <c r="J22" s="16"/>
      <c r="K22" s="70"/>
      <c r="M22" s="25"/>
      <c r="N22" s="42">
        <v>0</v>
      </c>
      <c r="O22" s="41"/>
    </row>
    <row r="23" spans="1:15" ht="21" x14ac:dyDescent="0.25">
      <c r="A23" s="87"/>
      <c r="B23" s="87"/>
      <c r="C23" s="137">
        <v>19</v>
      </c>
      <c r="D23" s="131">
        <v>25</v>
      </c>
      <c r="E23" s="159" t="s">
        <v>82</v>
      </c>
      <c r="F23" s="160"/>
      <c r="G23" s="160"/>
      <c r="H23" s="161"/>
      <c r="I23" s="65"/>
      <c r="J23" s="4"/>
      <c r="K23" s="7"/>
      <c r="M23" s="25"/>
      <c r="N23" s="42">
        <v>0</v>
      </c>
      <c r="O23" s="41"/>
    </row>
    <row r="24" spans="1:15" ht="21" x14ac:dyDescent="0.25">
      <c r="A24" s="87"/>
      <c r="B24" s="87"/>
      <c r="C24" s="137">
        <v>20</v>
      </c>
      <c r="D24" s="131">
        <v>32</v>
      </c>
      <c r="E24" s="162" t="s">
        <v>39</v>
      </c>
      <c r="F24" s="163"/>
      <c r="G24" s="163"/>
      <c r="H24" s="164"/>
      <c r="I24" s="65"/>
      <c r="J24" s="4"/>
      <c r="K24" s="7"/>
      <c r="M24" s="25"/>
      <c r="N24" s="42">
        <v>0</v>
      </c>
      <c r="O24" s="41"/>
    </row>
    <row r="25" spans="1:15" ht="21" x14ac:dyDescent="0.25">
      <c r="A25" s="87"/>
      <c r="B25" s="87"/>
      <c r="C25" s="137">
        <v>21</v>
      </c>
      <c r="D25" s="136">
        <v>31</v>
      </c>
      <c r="E25" s="162" t="s">
        <v>39</v>
      </c>
      <c r="F25" s="163"/>
      <c r="G25" s="163"/>
      <c r="H25" s="164"/>
      <c r="I25" s="65"/>
      <c r="J25" s="4"/>
      <c r="K25" s="7"/>
      <c r="M25" s="25"/>
      <c r="N25" s="42">
        <v>0</v>
      </c>
      <c r="O25" s="41"/>
    </row>
    <row r="26" spans="1:15" ht="21" x14ac:dyDescent="0.25">
      <c r="A26" s="87"/>
      <c r="B26" s="87"/>
      <c r="C26" s="137">
        <v>22</v>
      </c>
      <c r="D26" s="131">
        <v>33</v>
      </c>
      <c r="E26" s="149" t="s">
        <v>39</v>
      </c>
      <c r="F26" s="149"/>
      <c r="G26" s="149"/>
      <c r="H26" s="150"/>
      <c r="I26" s="65"/>
      <c r="J26" s="4"/>
      <c r="K26" s="7"/>
      <c r="M26" s="25"/>
      <c r="N26" s="42">
        <v>0</v>
      </c>
      <c r="O26" s="41"/>
    </row>
    <row r="27" spans="1:15" ht="21" x14ac:dyDescent="0.25">
      <c r="A27" s="87"/>
      <c r="B27" s="87"/>
      <c r="C27" s="137">
        <v>23</v>
      </c>
      <c r="D27" s="131">
        <v>33</v>
      </c>
      <c r="E27" s="159" t="s">
        <v>39</v>
      </c>
      <c r="F27" s="173"/>
      <c r="G27" s="173"/>
      <c r="H27" s="174"/>
      <c r="I27" s="65"/>
      <c r="J27" s="4"/>
      <c r="K27" s="7"/>
      <c r="M27" s="25"/>
      <c r="N27" s="42">
        <v>0</v>
      </c>
      <c r="O27" s="41"/>
    </row>
    <row r="28" spans="1:15" ht="21" x14ac:dyDescent="0.25">
      <c r="A28" s="87"/>
      <c r="B28" s="87"/>
      <c r="C28" s="137">
        <v>24</v>
      </c>
      <c r="D28" s="131">
        <v>23</v>
      </c>
      <c r="E28" s="159" t="s">
        <v>39</v>
      </c>
      <c r="F28" s="173"/>
      <c r="G28" s="173"/>
      <c r="H28" s="174"/>
      <c r="I28" s="65"/>
      <c r="J28" s="4"/>
      <c r="K28" s="7"/>
      <c r="M28" s="25"/>
      <c r="N28" s="42">
        <v>0</v>
      </c>
      <c r="O28" s="41"/>
    </row>
    <row r="29" spans="1:15" ht="21" x14ac:dyDescent="0.25">
      <c r="A29" s="87"/>
      <c r="B29" s="87"/>
      <c r="C29" s="137">
        <v>25</v>
      </c>
      <c r="D29" s="131">
        <v>21</v>
      </c>
      <c r="E29" s="162" t="s">
        <v>39</v>
      </c>
      <c r="F29" s="163"/>
      <c r="G29" s="163"/>
      <c r="H29" s="164"/>
      <c r="I29" s="65"/>
      <c r="J29" s="4"/>
      <c r="K29" s="7"/>
      <c r="M29" s="25"/>
      <c r="N29" s="42">
        <v>0</v>
      </c>
      <c r="O29" s="41"/>
    </row>
    <row r="30" spans="1:15" ht="21" x14ac:dyDescent="0.25">
      <c r="A30" s="87"/>
      <c r="B30" s="87"/>
      <c r="C30" s="137">
        <v>26</v>
      </c>
      <c r="D30" s="131">
        <v>26</v>
      </c>
      <c r="E30" s="162" t="s">
        <v>83</v>
      </c>
      <c r="F30" s="163"/>
      <c r="G30" s="163"/>
      <c r="H30" s="164"/>
      <c r="I30" s="65"/>
      <c r="J30" s="4"/>
      <c r="K30" s="7"/>
      <c r="M30" s="25"/>
      <c r="N30" s="42">
        <v>0</v>
      </c>
      <c r="O30" s="41"/>
    </row>
    <row r="31" spans="1:15" ht="21" x14ac:dyDescent="0.25">
      <c r="A31" s="87"/>
      <c r="B31" s="87"/>
      <c r="C31" s="137">
        <v>27</v>
      </c>
      <c r="D31" s="131">
        <v>22</v>
      </c>
      <c r="E31" s="159" t="s">
        <v>39</v>
      </c>
      <c r="F31" s="160"/>
      <c r="G31" s="160"/>
      <c r="H31" s="161"/>
      <c r="I31" s="65"/>
      <c r="J31" s="4"/>
      <c r="K31" s="7"/>
      <c r="M31" s="25"/>
      <c r="N31" s="42">
        <v>0</v>
      </c>
      <c r="O31" s="41"/>
    </row>
    <row r="32" spans="1:15" ht="21" x14ac:dyDescent="0.25">
      <c r="A32" s="87"/>
      <c r="B32" s="87"/>
      <c r="C32" s="137">
        <v>28</v>
      </c>
      <c r="D32" s="131">
        <v>24</v>
      </c>
      <c r="E32" s="159" t="s">
        <v>29</v>
      </c>
      <c r="F32" s="173"/>
      <c r="G32" s="173"/>
      <c r="H32" s="174"/>
      <c r="I32" s="65"/>
      <c r="J32" s="4"/>
      <c r="K32" s="7"/>
      <c r="M32" s="25"/>
      <c r="N32" s="42">
        <v>0</v>
      </c>
      <c r="O32" s="41"/>
    </row>
    <row r="33" spans="1:15" ht="21" x14ac:dyDescent="0.25">
      <c r="A33" s="87"/>
      <c r="B33" s="87"/>
      <c r="C33" s="137">
        <v>29</v>
      </c>
      <c r="D33" s="131">
        <v>25</v>
      </c>
      <c r="E33" s="162" t="s">
        <v>82</v>
      </c>
      <c r="F33" s="163"/>
      <c r="G33" s="163"/>
      <c r="H33" s="164"/>
      <c r="I33" s="65"/>
      <c r="J33" s="4"/>
      <c r="K33" s="7"/>
      <c r="M33" s="25"/>
      <c r="N33" s="42">
        <v>0</v>
      </c>
      <c r="O33" s="41"/>
    </row>
    <row r="34" spans="1:15" ht="21" x14ac:dyDescent="0.25">
      <c r="A34" s="87"/>
      <c r="B34" s="87"/>
      <c r="C34" s="137">
        <v>30</v>
      </c>
      <c r="D34" s="131">
        <v>21</v>
      </c>
      <c r="E34" s="159" t="s">
        <v>39</v>
      </c>
      <c r="F34" s="173"/>
      <c r="G34" s="173"/>
      <c r="H34" s="174"/>
      <c r="I34" s="65"/>
      <c r="J34" s="4"/>
      <c r="K34" s="7"/>
      <c r="M34" s="25"/>
      <c r="N34" s="42">
        <v>0</v>
      </c>
      <c r="O34" s="41"/>
    </row>
    <row r="35" spans="1:15" ht="21" x14ac:dyDescent="0.25">
      <c r="A35" s="87"/>
      <c r="B35" s="87"/>
      <c r="C35" s="134">
        <v>31</v>
      </c>
      <c r="D35" s="131">
        <v>35</v>
      </c>
      <c r="E35" s="159" t="s">
        <v>39</v>
      </c>
      <c r="F35" s="173"/>
      <c r="G35" s="173"/>
      <c r="H35" s="174"/>
      <c r="I35" s="65"/>
      <c r="J35" s="4"/>
      <c r="K35" s="7"/>
      <c r="M35" s="25"/>
      <c r="N35" s="42">
        <v>0</v>
      </c>
      <c r="O35" s="41"/>
    </row>
    <row r="36" spans="1:15" ht="21" x14ac:dyDescent="0.25">
      <c r="A36" s="87"/>
      <c r="B36" s="87"/>
      <c r="C36" s="85">
        <v>32</v>
      </c>
      <c r="D36" s="131"/>
      <c r="E36" s="157"/>
      <c r="F36" s="157"/>
      <c r="G36" s="157"/>
      <c r="H36" s="158"/>
      <c r="I36" s="65"/>
      <c r="J36" s="4"/>
      <c r="K36" s="7"/>
      <c r="M36" s="25"/>
      <c r="N36" s="42">
        <v>0</v>
      </c>
      <c r="O36" s="41"/>
    </row>
    <row r="37" spans="1:15" ht="21" x14ac:dyDescent="0.25">
      <c r="A37" s="87"/>
      <c r="B37" s="87"/>
      <c r="C37" s="85">
        <v>33</v>
      </c>
      <c r="D37" s="131"/>
      <c r="E37" s="159"/>
      <c r="F37" s="173"/>
      <c r="G37" s="173"/>
      <c r="H37" s="174"/>
      <c r="I37" s="65"/>
      <c r="J37" s="4"/>
      <c r="K37" s="7"/>
      <c r="M37" s="25"/>
      <c r="N37" s="42">
        <v>0</v>
      </c>
      <c r="O37" s="41"/>
    </row>
    <row r="38" spans="1:15" ht="21.75" thickBot="1" x14ac:dyDescent="0.3">
      <c r="A38" s="87"/>
      <c r="B38" s="88"/>
      <c r="C38" s="133">
        <v>34</v>
      </c>
      <c r="D38" s="130"/>
      <c r="E38" s="179"/>
      <c r="F38" s="179"/>
      <c r="G38" s="179"/>
      <c r="H38" s="180"/>
      <c r="I38" s="65"/>
      <c r="J38" s="6"/>
      <c r="K38" s="8"/>
      <c r="M38" s="32"/>
      <c r="N38" s="42">
        <f>SUM(D22:D38)</f>
        <v>381</v>
      </c>
      <c r="O38" s="42"/>
    </row>
    <row r="39" spans="1:15" ht="6" customHeight="1" thickBot="1" x14ac:dyDescent="0.3">
      <c r="C39" s="71"/>
      <c r="D39" s="71"/>
      <c r="E39" s="66"/>
      <c r="F39" s="66"/>
      <c r="G39" s="66"/>
      <c r="H39" s="66"/>
      <c r="I39" s="66"/>
      <c r="K39" s="72"/>
      <c r="N39" s="41"/>
    </row>
    <row r="40" spans="1:15" ht="21.75" thickBot="1" x14ac:dyDescent="0.3">
      <c r="A40" s="26" t="s">
        <v>68</v>
      </c>
      <c r="B40" s="97">
        <f>SUM(B5:B39)*34</f>
        <v>10030</v>
      </c>
      <c r="C40" s="1" t="s">
        <v>69</v>
      </c>
      <c r="D40" s="2">
        <f>SUM(D5:D38)</f>
        <v>854</v>
      </c>
      <c r="E40" s="171"/>
      <c r="F40" s="188"/>
      <c r="G40" s="188"/>
      <c r="H40" s="175"/>
      <c r="I40" s="66"/>
      <c r="J40" s="93"/>
      <c r="K40" s="9">
        <f>SUM(K5:K38)</f>
        <v>5750000</v>
      </c>
      <c r="M40" s="26">
        <f>SUM(M5:M38)</f>
        <v>23</v>
      </c>
      <c r="N40" s="42">
        <f>SUM(N5:N39)</f>
        <v>1194</v>
      </c>
    </row>
    <row r="42" spans="1:15" x14ac:dyDescent="0.25">
      <c r="J42" s="33" t="s">
        <v>66</v>
      </c>
      <c r="K42" s="94">
        <v>500000</v>
      </c>
    </row>
    <row r="44" spans="1:15" x14ac:dyDescent="0.25">
      <c r="J44" s="33" t="s">
        <v>67</v>
      </c>
      <c r="K44" s="94">
        <f>SUM(K5:K38)</f>
        <v>5750000</v>
      </c>
    </row>
  </sheetData>
  <sheetProtection algorithmName="SHA-512" hashValue="aX09nmS5UK0p2oa0DZNaCRLHrILEVuwx3nyfBTipJYxHNk3mgL8dePoj4Poq9v4FRjrvAKH1UD39B2DZZmXhrQ==" saltValue="cCOY0WufEHVoBLAZ36Opuw==" spinCount="100000" sheet="1" objects="1" scenarios="1"/>
  <mergeCells count="42">
    <mergeCell ref="E40:H40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7:H27"/>
    <mergeCell ref="E16:H16"/>
    <mergeCell ref="E17:H17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E15:H15"/>
    <mergeCell ref="C4:K4"/>
    <mergeCell ref="E6:H6"/>
    <mergeCell ref="E7:H7"/>
    <mergeCell ref="E5:H5"/>
    <mergeCell ref="E9:H9"/>
    <mergeCell ref="E10:H10"/>
    <mergeCell ref="E11:H11"/>
    <mergeCell ref="E12:H12"/>
    <mergeCell ref="E13:H13"/>
    <mergeCell ref="E14:H14"/>
    <mergeCell ref="E8:H8"/>
    <mergeCell ref="A1:B1"/>
    <mergeCell ref="C1:H1"/>
    <mergeCell ref="J1:K1"/>
    <mergeCell ref="C2:H2"/>
    <mergeCell ref="E3:H3"/>
    <mergeCell ref="J3:K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TW 1617</vt:lpstr>
      <vt:lpstr>STATISTIK 1617</vt:lpstr>
      <vt:lpstr>TW 1718</vt:lpstr>
      <vt:lpstr>STATISTIK1718</vt:lpstr>
      <vt:lpstr>TW 1819</vt:lpstr>
      <vt:lpstr>TW 19  20</vt:lpstr>
      <vt:lpstr>TW 2021</vt:lpstr>
      <vt:lpstr>TW 2022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 Gerhard Bielstein</cp:lastModifiedBy>
  <cp:lastPrinted>2021-03-22T10:29:44Z</cp:lastPrinted>
  <dcterms:created xsi:type="dcterms:W3CDTF">2015-08-14T21:31:49Z</dcterms:created>
  <dcterms:modified xsi:type="dcterms:W3CDTF">2022-04-24T17:36:10Z</dcterms:modified>
</cp:coreProperties>
</file>