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ans\Desktop\SAMMELORDNER\"/>
    </mc:Choice>
  </mc:AlternateContent>
  <xr:revisionPtr revIDLastSave="0" documentId="13_ncr:1_{38A8E142-C824-4A05-AF1F-27C276A3518E}" xr6:coauthVersionLast="41" xr6:coauthVersionMax="41" xr10:uidLastSave="{00000000-0000-0000-0000-000000000000}"/>
  <bookViews>
    <workbookView xWindow="330" yWindow="930" windowWidth="13875" windowHeight="11160" firstSheet="3" activeTab="4" xr2:uid="{00000000-000D-0000-FFFF-FFFF00000000}"/>
  </bookViews>
  <sheets>
    <sheet name="TW 1617" sheetId="1" r:id="rId1"/>
    <sheet name="STATISTIK 1617" sheetId="4" r:id="rId2"/>
    <sheet name="TW 1718" sheetId="3" r:id="rId3"/>
    <sheet name="STATISTIK1718" sheetId="2" r:id="rId4"/>
    <sheet name="TW 1819" sheetId="5" r:id="rId5"/>
    <sheet name="STATISTIK1819" sheetId="6" r:id="rId6"/>
  </sheets>
  <definedNames>
    <definedName name="_xlnm.Print_Area" localSheetId="0">'TW 1617'!$A$1:$K$40</definedName>
  </definedNames>
  <calcPr calcId="191029"/>
</workbook>
</file>

<file path=xl/calcChain.xml><?xml version="1.0" encoding="utf-8"?>
<calcChain xmlns="http://schemas.openxmlformats.org/spreadsheetml/2006/main">
  <c r="A7" i="6" l="1"/>
  <c r="A4" i="6" l="1"/>
  <c r="X36" i="6" l="1"/>
  <c r="X35" i="6"/>
  <c r="X34" i="6"/>
  <c r="X33" i="6"/>
  <c r="X32" i="6"/>
  <c r="X31" i="6"/>
  <c r="X30" i="6"/>
  <c r="X29" i="6"/>
  <c r="X28" i="6"/>
  <c r="X27" i="6"/>
  <c r="X26" i="6"/>
  <c r="X25" i="6"/>
  <c r="X24" i="6"/>
  <c r="X23" i="6"/>
  <c r="X22" i="6"/>
  <c r="X20" i="6"/>
  <c r="B15" i="6"/>
  <c r="K40" i="5"/>
  <c r="E40" i="5" s="1"/>
  <c r="I40" i="5"/>
  <c r="B40" i="5"/>
  <c r="L38" i="5"/>
  <c r="A6" i="6" s="1"/>
  <c r="L21" i="5"/>
  <c r="A3" i="6" s="1"/>
  <c r="H1" i="5"/>
  <c r="X36" i="4"/>
  <c r="X35" i="4"/>
  <c r="X34" i="4"/>
  <c r="X33" i="4"/>
  <c r="X32" i="4"/>
  <c r="X31" i="4"/>
  <c r="X30" i="4"/>
  <c r="X29" i="4"/>
  <c r="X28" i="4"/>
  <c r="X27" i="4"/>
  <c r="X26" i="4"/>
  <c r="X25" i="4"/>
  <c r="X24" i="4"/>
  <c r="X23" i="4"/>
  <c r="X22" i="4"/>
  <c r="X20" i="4"/>
  <c r="B15" i="4"/>
  <c r="A3" i="4"/>
  <c r="A4" i="4" s="1"/>
  <c r="K40" i="3"/>
  <c r="E40" i="3" s="1"/>
  <c r="I40" i="3"/>
  <c r="B40" i="3"/>
  <c r="L38" i="3"/>
  <c r="A6" i="2" s="1"/>
  <c r="A7" i="2" s="1"/>
  <c r="L21" i="3"/>
  <c r="H1" i="3"/>
  <c r="I40" i="1"/>
  <c r="L38" i="1"/>
  <c r="M38" i="1" s="1"/>
  <c r="L21" i="1"/>
  <c r="K40" i="1"/>
  <c r="E40" i="1" s="1"/>
  <c r="B15" i="2"/>
  <c r="X36" i="2"/>
  <c r="X35" i="2"/>
  <c r="X34" i="2"/>
  <c r="X33" i="2"/>
  <c r="X32" i="2"/>
  <c r="X31" i="2"/>
  <c r="X30" i="2"/>
  <c r="X29" i="2"/>
  <c r="X28" i="2"/>
  <c r="X27" i="2"/>
  <c r="X26" i="2"/>
  <c r="X25" i="2"/>
  <c r="X24" i="2"/>
  <c r="X23" i="2"/>
  <c r="X22" i="2"/>
  <c r="X20" i="2"/>
  <c r="H1" i="1"/>
  <c r="A9" i="4" l="1"/>
  <c r="A10" i="4" s="1"/>
  <c r="A6" i="4"/>
  <c r="A7" i="4" s="1"/>
  <c r="A9" i="6"/>
  <c r="A10" i="6" s="1"/>
  <c r="M38" i="5"/>
  <c r="L40" i="5"/>
  <c r="M38" i="3"/>
  <c r="A9" i="2"/>
  <c r="A10" i="2" s="1"/>
  <c r="A3" i="2"/>
  <c r="A4" i="2" s="1"/>
  <c r="L40" i="3"/>
  <c r="L40" i="1"/>
  <c r="B40" i="1"/>
</calcChain>
</file>

<file path=xl/sharedStrings.xml><?xml version="1.0" encoding="utf-8"?>
<sst xmlns="http://schemas.openxmlformats.org/spreadsheetml/2006/main" count="189" uniqueCount="60">
  <si>
    <t>Spieltag</t>
  </si>
  <si>
    <t>Tore</t>
  </si>
  <si>
    <t>Gewinner</t>
  </si>
  <si>
    <t>Gewinne</t>
  </si>
  <si>
    <t>Tore gesamt</t>
  </si>
  <si>
    <t>Siege</t>
  </si>
  <si>
    <t>Durchschnitt pro Spieltag</t>
  </si>
  <si>
    <t>Stand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</si>
  <si>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 Hinrunde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</si>
  <si>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Rückrunde</t>
    </r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</si>
  <si>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16 / 17</t>
    </r>
  </si>
  <si>
    <t>Claudia</t>
  </si>
  <si>
    <t>Claudia,Erwin,Jessica,Karin,Manni,Pitti,Tüte, K-Dieter</t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</si>
  <si>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16 17</t>
    </r>
  </si>
  <si>
    <t>Erwin</t>
  </si>
  <si>
    <t>Jessica</t>
  </si>
  <si>
    <t>Karin</t>
  </si>
  <si>
    <t>Manni</t>
  </si>
  <si>
    <t>Pitti</t>
  </si>
  <si>
    <t>Tüte</t>
  </si>
  <si>
    <t>K-Dieter</t>
  </si>
  <si>
    <t>Hans</t>
  </si>
  <si>
    <t>Kein Treffer</t>
  </si>
  <si>
    <t>Zündapp</t>
  </si>
  <si>
    <t>Gerlinde, Erhard, DerKaiser,Silencer</t>
  </si>
  <si>
    <t>Gerlinde</t>
  </si>
  <si>
    <t>Erhard</t>
  </si>
  <si>
    <t>DerKaiser</t>
  </si>
  <si>
    <t>Silencer</t>
  </si>
  <si>
    <t>Marco</t>
  </si>
  <si>
    <t>ges. Ausschüttung</t>
  </si>
  <si>
    <t>GEWINNER</t>
  </si>
  <si>
    <t>Sophia</t>
  </si>
  <si>
    <t>Sternli,Tuete,Zündap,Claudia,Erwin,Gerlinde,Jessica,Pitti,K-Dieter,Karin,Manni</t>
  </si>
  <si>
    <t>Sternli</t>
  </si>
  <si>
    <t>Sophia, Bubisoft</t>
  </si>
  <si>
    <t>Bubisosft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</si>
  <si>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17 / 18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</si>
  <si>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17 18</t>
    </r>
  </si>
  <si>
    <t>Keiner</t>
  </si>
  <si>
    <t>Tuete</t>
  </si>
  <si>
    <t>Benno, Hans, Jessica, Karin</t>
  </si>
  <si>
    <t>Benno</t>
  </si>
  <si>
    <t>Janina, Silencer, Michael, Sophia</t>
  </si>
  <si>
    <t>Janina</t>
  </si>
  <si>
    <t>Michael</t>
  </si>
  <si>
    <t>Juppi, Marco</t>
  </si>
  <si>
    <t>Juppi</t>
  </si>
  <si>
    <t>BubiSoft, Erwin, Klausdieter, Sternli111, Zündap</t>
  </si>
  <si>
    <t>BubiSoft</t>
  </si>
  <si>
    <t xml:space="preserve">Erwin </t>
  </si>
  <si>
    <t>Klausdieter</t>
  </si>
  <si>
    <t>Sternli111</t>
  </si>
  <si>
    <t>Zündap</t>
  </si>
  <si>
    <r>
      <t xml:space="preserve">TORWETTE   Saison    </t>
    </r>
    <r>
      <rPr>
        <b/>
        <sz val="20"/>
        <color rgb="FFFF0000"/>
        <rFont val="Calibri"/>
        <family val="2"/>
        <scheme val="minor"/>
      </rPr>
      <t>18 / 19</t>
    </r>
  </si>
  <si>
    <r>
      <rPr>
        <b/>
        <sz val="11"/>
        <rFont val="Copperplate Gothic Light"/>
        <family val="2"/>
      </rPr>
      <t>Ges. Tore</t>
    </r>
    <r>
      <rPr>
        <b/>
        <sz val="11"/>
        <color rgb="FFFF0000"/>
        <rFont val="Copperplate Gothic Light"/>
        <family val="2"/>
      </rPr>
      <t xml:space="preserve"> der Saison 1819</t>
    </r>
  </si>
  <si>
    <t>Jessica, Marco</t>
  </si>
  <si>
    <t>Gerlinde, Michael</t>
  </si>
  <si>
    <t>Gerlinde, Jessica, Marco</t>
  </si>
  <si>
    <t>Erhard, Silencer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</si>
</sst>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 x14ac:knownFonts="1"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20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opperplate Gothic Light"/>
      <family val="2"/>
    </font>
    <font>
      <b/>
      <sz val="11"/>
      <color rgb="FFFF0000"/>
      <name val="Calibri"/>
      <family val="2"/>
      <scheme val="minor"/>
    </font>
    <font>
      <b/>
      <sz val="11"/>
      <name val="Copperplate Gothic Light"/>
      <family val="2"/>
    </font>
    <font>
      <sz val="11"/>
      <color theme="0"/>
      <name val="Calibri"/>
      <family val="2"/>
      <scheme val="minor"/>
    </font>
    <font>
      <b/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rgb="FFFF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double">
        <color rgb="FFFF0000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0">
    <xf numFmtId="0" fontId="0" fillId="0" borderId="0" xfId="0"/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3" fontId="3" fillId="0" borderId="11" xfId="0" applyNumberFormat="1" applyFont="1" applyBorder="1" applyAlignment="1">
      <alignment horizontal="center" vertical="center"/>
    </xf>
    <xf numFmtId="3" fontId="3" fillId="0" borderId="14" xfId="0" applyNumberFormat="1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4" fillId="2" borderId="20" xfId="0" applyFont="1" applyFill="1" applyBorder="1" applyAlignment="1">
      <alignment horizontal="center" vertical="center"/>
    </xf>
    <xf numFmtId="0" fontId="4" fillId="2" borderId="20" xfId="0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0" fillId="2" borderId="0" xfId="0" applyFill="1" applyAlignment="1">
      <alignment horizontal="center"/>
    </xf>
    <xf numFmtId="0" fontId="1" fillId="2" borderId="0" xfId="0" applyFont="1" applyFill="1"/>
    <xf numFmtId="0" fontId="3" fillId="0" borderId="2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2" borderId="20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1" fillId="3" borderId="0" xfId="0" applyFont="1" applyFill="1"/>
    <xf numFmtId="0" fontId="0" fillId="3" borderId="0" xfId="0" applyFill="1"/>
    <xf numFmtId="0" fontId="2" fillId="3" borderId="0" xfId="0" applyFont="1" applyFill="1" applyAlignment="1">
      <alignment horizontal="center" vertical="center"/>
    </xf>
    <xf numFmtId="0" fontId="0" fillId="3" borderId="0" xfId="0" applyFill="1" applyAlignment="1">
      <alignment horizontal="center"/>
    </xf>
    <xf numFmtId="3" fontId="0" fillId="3" borderId="0" xfId="0" applyNumberFormat="1" applyFill="1"/>
    <xf numFmtId="0" fontId="3" fillId="0" borderId="3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/>
    <xf numFmtId="0" fontId="3" fillId="0" borderId="0" xfId="0" applyFont="1" applyAlignment="1">
      <alignment horizontal="center" vertical="center"/>
    </xf>
    <xf numFmtId="164" fontId="3" fillId="0" borderId="0" xfId="0" applyNumberFormat="1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14" fontId="10" fillId="0" borderId="0" xfId="0" applyNumberFormat="1" applyFont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12" fillId="0" borderId="0" xfId="0" applyFont="1"/>
    <xf numFmtId="3" fontId="12" fillId="0" borderId="0" xfId="0" applyNumberFormat="1" applyFont="1"/>
    <xf numFmtId="3" fontId="3" fillId="0" borderId="0" xfId="0" applyNumberFormat="1" applyFont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3" fillId="5" borderId="29" xfId="0" applyFont="1" applyFill="1" applyBorder="1" applyAlignment="1">
      <alignment horizontal="center" vertical="center"/>
    </xf>
    <xf numFmtId="3" fontId="3" fillId="5" borderId="24" xfId="0" applyNumberFormat="1" applyFont="1" applyFill="1" applyBorder="1" applyAlignment="1">
      <alignment horizontal="center" vertical="center"/>
    </xf>
    <xf numFmtId="0" fontId="3" fillId="5" borderId="24" xfId="0" applyFont="1" applyFill="1" applyBorder="1" applyAlignment="1">
      <alignment horizontal="center" vertical="center"/>
    </xf>
    <xf numFmtId="3" fontId="3" fillId="5" borderId="9" xfId="0" applyNumberFormat="1" applyFont="1" applyFill="1" applyBorder="1" applyAlignment="1">
      <alignment horizontal="center" vertical="center"/>
    </xf>
    <xf numFmtId="0" fontId="3" fillId="5" borderId="28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horizontal="center" vertical="center"/>
    </xf>
    <xf numFmtId="1" fontId="5" fillId="0" borderId="35" xfId="0" applyNumberFormat="1" applyFont="1" applyBorder="1" applyAlignment="1">
      <alignment horizontal="center" vertical="center"/>
    </xf>
    <xf numFmtId="0" fontId="5" fillId="4" borderId="21" xfId="0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0" fillId="5" borderId="0" xfId="0" applyFill="1"/>
    <xf numFmtId="0" fontId="3" fillId="0" borderId="24" xfId="0" applyFont="1" applyBorder="1" applyAlignment="1">
      <alignment horizontal="center" vertical="center"/>
    </xf>
    <xf numFmtId="3" fontId="3" fillId="5" borderId="11" xfId="0" applyNumberFormat="1" applyFont="1" applyFill="1" applyBorder="1" applyAlignment="1">
      <alignment horizontal="right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23" xfId="0" applyNumberFormat="1" applyFont="1" applyBorder="1" applyAlignment="1">
      <alignment horizontal="right" vertical="center"/>
    </xf>
    <xf numFmtId="0" fontId="5" fillId="4" borderId="12" xfId="0" applyFont="1" applyFill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3" fontId="3" fillId="0" borderId="9" xfId="0" applyNumberFormat="1" applyFont="1" applyBorder="1" applyAlignment="1">
      <alignment horizontal="center" vertical="center"/>
    </xf>
    <xf numFmtId="0" fontId="1" fillId="0" borderId="0" xfId="0" applyFont="1"/>
    <xf numFmtId="0" fontId="4" fillId="0" borderId="2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3" fontId="3" fillId="0" borderId="23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/>
    <xf numFmtId="0" fontId="13" fillId="0" borderId="2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9" xfId="0" applyFont="1" applyFill="1" applyBorder="1" applyAlignment="1">
      <alignment horizontal="center" vertical="center"/>
    </xf>
    <xf numFmtId="0" fontId="3" fillId="0" borderId="38" xfId="0" applyFont="1" applyBorder="1" applyAlignment="1">
      <alignment horizontal="center" vertical="center"/>
    </xf>
    <xf numFmtId="3" fontId="3" fillId="0" borderId="39" xfId="0" applyNumberFormat="1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13" fillId="2" borderId="34" xfId="0" applyFont="1" applyFill="1" applyBorder="1" applyAlignment="1">
      <alignment horizontal="center" vertical="center"/>
    </xf>
    <xf numFmtId="3" fontId="3" fillId="0" borderId="38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/>
    </xf>
    <xf numFmtId="14" fontId="7" fillId="0" borderId="3" xfId="0" applyNumberFormat="1" applyFont="1" applyBorder="1" applyAlignment="1">
      <alignment horizontal="center"/>
    </xf>
    <xf numFmtId="0" fontId="1" fillId="2" borderId="0" xfId="0" applyFont="1" applyFill="1" applyAlignment="1">
      <alignment horizontal="center" vertical="center"/>
    </xf>
    <xf numFmtId="0" fontId="1" fillId="2" borderId="19" xfId="0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7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26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35" xfId="0" applyFont="1" applyBorder="1" applyAlignment="1">
      <alignment horizontal="center" vertical="center"/>
    </xf>
    <xf numFmtId="0" fontId="13" fillId="0" borderId="36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M40"/>
  <sheetViews>
    <sheetView zoomScaleNormal="100" workbookViewId="0">
      <pane ySplit="1" topLeftCell="A2" activePane="bottomLeft" state="frozen"/>
      <selection pane="bottomLeft" activeCell="C19" sqref="C19:F19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85" t="s">
        <v>10</v>
      </c>
      <c r="B1" s="86"/>
      <c r="C1" s="86"/>
      <c r="D1" s="86"/>
      <c r="E1" s="86"/>
      <c r="F1" s="87"/>
      <c r="G1" s="10"/>
      <c r="H1" s="93">
        <f ca="1">TODAY()</f>
        <v>43535</v>
      </c>
      <c r="I1" s="94"/>
    </row>
    <row r="2" spans="1:12" ht="6" customHeight="1" thickBot="1" x14ac:dyDescent="0.45">
      <c r="A2" s="10"/>
      <c r="B2" s="10"/>
      <c r="C2" s="10"/>
      <c r="D2" s="15"/>
      <c r="E2" s="15"/>
      <c r="F2" s="15"/>
      <c r="G2" s="15"/>
      <c r="H2" s="15"/>
      <c r="I2" s="15"/>
    </row>
    <row r="3" spans="1:12" ht="27" thickBot="1" x14ac:dyDescent="0.45">
      <c r="A3" s="17" t="s">
        <v>0</v>
      </c>
      <c r="B3" s="18" t="s">
        <v>1</v>
      </c>
      <c r="C3" s="82" t="s">
        <v>2</v>
      </c>
      <c r="D3" s="82"/>
      <c r="E3" s="82"/>
      <c r="F3" s="83"/>
      <c r="G3" s="19"/>
      <c r="H3" s="84" t="s">
        <v>3</v>
      </c>
      <c r="I3" s="83"/>
      <c r="J3" s="27"/>
      <c r="K3" s="24" t="s">
        <v>5</v>
      </c>
    </row>
    <row r="4" spans="1:12" ht="6" customHeight="1" thickBot="1" x14ac:dyDescent="0.3">
      <c r="A4" s="95"/>
      <c r="B4" s="95"/>
      <c r="C4" s="95"/>
      <c r="D4" s="95"/>
      <c r="E4" s="95"/>
      <c r="F4" s="95"/>
      <c r="G4" s="95"/>
      <c r="H4" s="95"/>
      <c r="I4" s="96"/>
      <c r="J4" s="28"/>
    </row>
    <row r="5" spans="1:12" ht="21" x14ac:dyDescent="0.25">
      <c r="A5" s="20">
        <v>1</v>
      </c>
      <c r="B5" s="3">
        <v>26</v>
      </c>
      <c r="C5" s="88" t="s">
        <v>12</v>
      </c>
      <c r="D5" s="89"/>
      <c r="E5" s="89"/>
      <c r="F5" s="90"/>
      <c r="G5" s="11"/>
      <c r="H5" s="46" t="s">
        <v>11</v>
      </c>
      <c r="I5" s="56">
        <v>500000</v>
      </c>
      <c r="J5" s="28"/>
      <c r="K5" s="49">
        <v>2</v>
      </c>
      <c r="L5" s="42">
        <v>1</v>
      </c>
    </row>
    <row r="6" spans="1:12" ht="21" x14ac:dyDescent="0.3">
      <c r="A6" s="21">
        <v>2</v>
      </c>
      <c r="B6" s="5">
        <v>25</v>
      </c>
      <c r="C6" s="91" t="s">
        <v>21</v>
      </c>
      <c r="D6" s="91"/>
      <c r="E6" s="91"/>
      <c r="F6" s="92"/>
      <c r="G6" s="12"/>
      <c r="H6" s="55" t="s">
        <v>27</v>
      </c>
      <c r="I6" s="57">
        <v>250000</v>
      </c>
      <c r="J6" s="28"/>
      <c r="K6" s="25">
        <v>1</v>
      </c>
      <c r="L6" s="42">
        <v>1</v>
      </c>
    </row>
    <row r="7" spans="1:12" ht="21" x14ac:dyDescent="0.3">
      <c r="A7" s="21">
        <v>3</v>
      </c>
      <c r="B7" s="5">
        <v>31</v>
      </c>
      <c r="C7" s="97" t="s">
        <v>22</v>
      </c>
      <c r="D7" s="97"/>
      <c r="E7" s="97"/>
      <c r="F7" s="98"/>
      <c r="G7" s="12"/>
      <c r="H7" s="55" t="s">
        <v>26</v>
      </c>
      <c r="I7" s="57">
        <v>250000</v>
      </c>
      <c r="J7" s="28"/>
      <c r="K7" s="25">
        <v>1</v>
      </c>
      <c r="L7" s="42">
        <v>1</v>
      </c>
    </row>
    <row r="8" spans="1:12" ht="21" x14ac:dyDescent="0.25">
      <c r="A8" s="21">
        <v>4</v>
      </c>
      <c r="B8" s="5">
        <v>23</v>
      </c>
      <c r="C8" s="99" t="s">
        <v>23</v>
      </c>
      <c r="D8" s="99"/>
      <c r="E8" s="99"/>
      <c r="F8" s="100"/>
      <c r="G8" s="13"/>
      <c r="H8" s="46" t="s">
        <v>14</v>
      </c>
      <c r="I8" s="56">
        <v>500000</v>
      </c>
      <c r="J8" s="28"/>
      <c r="K8" s="45">
        <v>2</v>
      </c>
      <c r="L8" s="42">
        <v>1</v>
      </c>
    </row>
    <row r="9" spans="1:12" ht="21" x14ac:dyDescent="0.25">
      <c r="A9" s="21">
        <v>5</v>
      </c>
      <c r="B9" s="5">
        <v>27</v>
      </c>
      <c r="C9" s="101" t="s">
        <v>24</v>
      </c>
      <c r="D9" s="102"/>
      <c r="E9" s="102"/>
      <c r="F9" s="103"/>
      <c r="G9" s="13"/>
      <c r="H9" s="47" t="s">
        <v>25</v>
      </c>
      <c r="I9" s="56">
        <v>500000</v>
      </c>
      <c r="J9" s="28"/>
      <c r="K9" s="45">
        <v>2</v>
      </c>
      <c r="L9" s="42">
        <v>1</v>
      </c>
    </row>
    <row r="10" spans="1:12" ht="21" x14ac:dyDescent="0.25">
      <c r="A10" s="21">
        <v>6</v>
      </c>
      <c r="B10" s="5">
        <v>21</v>
      </c>
      <c r="C10" s="104" t="s">
        <v>29</v>
      </c>
      <c r="D10" s="105"/>
      <c r="E10" s="105"/>
      <c r="F10" s="106"/>
      <c r="G10" s="13"/>
      <c r="H10" s="55" t="s">
        <v>21</v>
      </c>
      <c r="I10" s="57">
        <v>250000</v>
      </c>
      <c r="J10" s="28"/>
      <c r="K10" s="25">
        <v>1</v>
      </c>
      <c r="L10" s="42">
        <v>1</v>
      </c>
    </row>
    <row r="11" spans="1:12" ht="21" x14ac:dyDescent="0.25">
      <c r="A11" s="21">
        <v>7</v>
      </c>
      <c r="B11" s="5">
        <v>21</v>
      </c>
      <c r="C11" s="104" t="s">
        <v>29</v>
      </c>
      <c r="D11" s="105"/>
      <c r="E11" s="105"/>
      <c r="F11" s="106"/>
      <c r="G11" s="13"/>
      <c r="H11" s="46" t="s">
        <v>15</v>
      </c>
      <c r="I11" s="56">
        <v>500000</v>
      </c>
      <c r="J11" s="28"/>
      <c r="K11" s="45">
        <v>2</v>
      </c>
      <c r="L11" s="42">
        <v>1</v>
      </c>
    </row>
    <row r="12" spans="1:12" ht="21" x14ac:dyDescent="0.25">
      <c r="A12" s="21">
        <v>8</v>
      </c>
      <c r="B12" s="5">
        <v>31</v>
      </c>
      <c r="C12" s="97" t="s">
        <v>22</v>
      </c>
      <c r="D12" s="97"/>
      <c r="E12" s="97"/>
      <c r="F12" s="98"/>
      <c r="G12" s="13"/>
      <c r="H12" s="46" t="s">
        <v>16</v>
      </c>
      <c r="I12" s="56">
        <v>500000</v>
      </c>
      <c r="J12" s="28"/>
      <c r="K12" s="45">
        <v>2</v>
      </c>
      <c r="L12" s="42">
        <v>1</v>
      </c>
    </row>
    <row r="13" spans="1:12" ht="21" x14ac:dyDescent="0.25">
      <c r="A13" s="21">
        <v>9</v>
      </c>
      <c r="B13" s="5">
        <v>19</v>
      </c>
      <c r="C13" s="97" t="s">
        <v>22</v>
      </c>
      <c r="D13" s="97"/>
      <c r="E13" s="97"/>
      <c r="F13" s="98"/>
      <c r="G13" s="13"/>
      <c r="H13" s="48" t="s">
        <v>20</v>
      </c>
      <c r="I13" s="56">
        <v>500000</v>
      </c>
      <c r="J13" s="28"/>
      <c r="K13" s="45">
        <v>2</v>
      </c>
      <c r="L13" s="42">
        <v>1</v>
      </c>
    </row>
    <row r="14" spans="1:12" ht="21" x14ac:dyDescent="0.25">
      <c r="A14" s="21">
        <v>10</v>
      </c>
      <c r="B14" s="5">
        <v>31</v>
      </c>
      <c r="C14" s="97" t="s">
        <v>22</v>
      </c>
      <c r="D14" s="97"/>
      <c r="E14" s="97"/>
      <c r="F14" s="98"/>
      <c r="G14" s="13"/>
      <c r="H14" s="48" t="s">
        <v>17</v>
      </c>
      <c r="I14" s="56">
        <v>500000</v>
      </c>
      <c r="J14" s="28"/>
      <c r="K14" s="45">
        <v>2</v>
      </c>
      <c r="L14" s="42">
        <v>1</v>
      </c>
    </row>
    <row r="15" spans="1:12" ht="21" x14ac:dyDescent="0.25">
      <c r="A15" s="21">
        <v>11</v>
      </c>
      <c r="B15" s="5">
        <v>24</v>
      </c>
      <c r="C15" s="91" t="s">
        <v>32</v>
      </c>
      <c r="D15" s="91"/>
      <c r="E15" s="91"/>
      <c r="F15" s="92"/>
      <c r="G15" s="13"/>
      <c r="H15" s="44" t="s">
        <v>29</v>
      </c>
      <c r="I15" s="56">
        <v>500000</v>
      </c>
      <c r="J15" s="28"/>
      <c r="K15" s="45">
        <v>2</v>
      </c>
      <c r="L15" s="42">
        <v>1</v>
      </c>
    </row>
    <row r="16" spans="1:12" ht="21" x14ac:dyDescent="0.25">
      <c r="A16" s="21">
        <v>12</v>
      </c>
      <c r="B16" s="5">
        <v>26</v>
      </c>
      <c r="C16" s="91" t="s">
        <v>33</v>
      </c>
      <c r="D16" s="91"/>
      <c r="E16" s="91"/>
      <c r="F16" s="92"/>
      <c r="G16" s="13"/>
      <c r="H16" s="48" t="s">
        <v>18</v>
      </c>
      <c r="I16" s="56">
        <v>500000</v>
      </c>
      <c r="J16" s="28"/>
      <c r="K16" s="45">
        <v>2</v>
      </c>
      <c r="L16" s="42">
        <v>1</v>
      </c>
    </row>
    <row r="17" spans="1:13" ht="21" x14ac:dyDescent="0.25">
      <c r="A17" s="21">
        <v>13</v>
      </c>
      <c r="B17" s="5">
        <v>30</v>
      </c>
      <c r="C17" s="97" t="s">
        <v>22</v>
      </c>
      <c r="D17" s="97"/>
      <c r="E17" s="97"/>
      <c r="F17" s="98"/>
      <c r="G17" s="13"/>
      <c r="H17" s="4" t="s">
        <v>28</v>
      </c>
      <c r="I17" s="57">
        <v>250000</v>
      </c>
      <c r="J17" s="28"/>
      <c r="K17" s="25">
        <v>1</v>
      </c>
      <c r="L17" s="42">
        <v>1</v>
      </c>
    </row>
    <row r="18" spans="1:13" ht="21" x14ac:dyDescent="0.25">
      <c r="A18" s="21">
        <v>14</v>
      </c>
      <c r="B18" s="5">
        <v>13</v>
      </c>
      <c r="C18" s="99" t="s">
        <v>22</v>
      </c>
      <c r="D18" s="99"/>
      <c r="E18" s="99"/>
      <c r="F18" s="100"/>
      <c r="G18" s="13"/>
      <c r="H18" s="44" t="s">
        <v>32</v>
      </c>
      <c r="I18" s="56">
        <v>1250000</v>
      </c>
      <c r="J18" s="54"/>
      <c r="K18" s="45">
        <v>5</v>
      </c>
      <c r="L18" s="42">
        <v>1</v>
      </c>
    </row>
    <row r="19" spans="1:13" ht="21" x14ac:dyDescent="0.25">
      <c r="A19" s="21">
        <v>15</v>
      </c>
      <c r="B19" s="5">
        <v>20</v>
      </c>
      <c r="C19" s="97" t="s">
        <v>22</v>
      </c>
      <c r="D19" s="97"/>
      <c r="E19" s="97"/>
      <c r="F19" s="98"/>
      <c r="G19" s="13"/>
      <c r="H19" s="4" t="s">
        <v>34</v>
      </c>
      <c r="I19" s="57">
        <v>250000</v>
      </c>
      <c r="J19" s="28"/>
      <c r="K19" s="25">
        <v>1</v>
      </c>
      <c r="L19" s="42">
        <v>1</v>
      </c>
    </row>
    <row r="20" spans="1:13" ht="21" x14ac:dyDescent="0.25">
      <c r="A20" s="21">
        <v>16</v>
      </c>
      <c r="B20" s="5">
        <v>23</v>
      </c>
      <c r="C20" s="97" t="s">
        <v>22</v>
      </c>
      <c r="D20" s="97"/>
      <c r="E20" s="97"/>
      <c r="F20" s="98"/>
      <c r="G20" s="13"/>
      <c r="H20" s="48" t="s">
        <v>19</v>
      </c>
      <c r="I20" s="56">
        <v>500000</v>
      </c>
      <c r="J20" s="28"/>
      <c r="K20" s="45">
        <v>2</v>
      </c>
      <c r="L20" s="42">
        <v>0</v>
      </c>
    </row>
    <row r="21" spans="1:13" ht="21.75" thickBot="1" x14ac:dyDescent="0.3">
      <c r="A21" s="50">
        <v>17</v>
      </c>
      <c r="B21" s="51">
        <v>17</v>
      </c>
      <c r="C21" s="107" t="s">
        <v>22</v>
      </c>
      <c r="D21" s="107"/>
      <c r="E21" s="107"/>
      <c r="F21" s="108"/>
      <c r="G21" s="13"/>
      <c r="H21" s="44" t="s">
        <v>23</v>
      </c>
      <c r="I21" s="56">
        <v>500000</v>
      </c>
      <c r="J21" s="28"/>
      <c r="K21" s="45">
        <v>2</v>
      </c>
      <c r="L21" s="42">
        <f>SUM(B5:B21)</f>
        <v>408</v>
      </c>
      <c r="M21" s="41"/>
    </row>
    <row r="22" spans="1:13" ht="21.75" thickTop="1" x14ac:dyDescent="0.25">
      <c r="A22" s="52">
        <v>18</v>
      </c>
      <c r="B22" s="22">
        <v>31</v>
      </c>
      <c r="C22" s="109" t="s">
        <v>22</v>
      </c>
      <c r="D22" s="110"/>
      <c r="E22" s="110"/>
      <c r="F22" s="111"/>
      <c r="G22" s="13"/>
      <c r="H22" s="16" t="s">
        <v>36</v>
      </c>
      <c r="I22" s="58">
        <v>250000</v>
      </c>
      <c r="J22" s="28"/>
      <c r="K22" s="25">
        <v>1</v>
      </c>
      <c r="L22" s="42">
        <v>0</v>
      </c>
      <c r="M22" s="41"/>
    </row>
    <row r="23" spans="1:13" ht="21" x14ac:dyDescent="0.25">
      <c r="A23" s="53">
        <v>19</v>
      </c>
      <c r="B23" s="5">
        <v>20</v>
      </c>
      <c r="C23" s="112" t="s">
        <v>22</v>
      </c>
      <c r="D23" s="102"/>
      <c r="E23" s="102"/>
      <c r="F23" s="103"/>
      <c r="G23" s="13"/>
      <c r="H23" s="4"/>
      <c r="I23" s="7"/>
      <c r="J23" s="28"/>
      <c r="K23" s="25"/>
      <c r="L23" s="42">
        <v>0</v>
      </c>
      <c r="M23" s="41"/>
    </row>
    <row r="24" spans="1:13" ht="21" x14ac:dyDescent="0.25">
      <c r="A24" s="53">
        <v>20</v>
      </c>
      <c r="B24" s="5">
        <v>22</v>
      </c>
      <c r="C24" s="112" t="s">
        <v>22</v>
      </c>
      <c r="D24" s="102"/>
      <c r="E24" s="102"/>
      <c r="F24" s="103"/>
      <c r="G24" s="13"/>
      <c r="H24" s="4"/>
      <c r="I24" s="7"/>
      <c r="J24" s="28"/>
      <c r="K24" s="25"/>
      <c r="L24" s="42">
        <v>0</v>
      </c>
      <c r="M24" s="41"/>
    </row>
    <row r="25" spans="1:13" ht="21" x14ac:dyDescent="0.25">
      <c r="A25" s="53">
        <v>21</v>
      </c>
      <c r="B25" s="5">
        <v>24</v>
      </c>
      <c r="C25" s="104" t="s">
        <v>32</v>
      </c>
      <c r="D25" s="105"/>
      <c r="E25" s="105"/>
      <c r="F25" s="106"/>
      <c r="G25" s="13"/>
      <c r="H25" s="4"/>
      <c r="I25" s="7"/>
      <c r="J25" s="28"/>
      <c r="K25" s="25"/>
      <c r="L25" s="42">
        <v>0</v>
      </c>
      <c r="M25" s="41"/>
    </row>
    <row r="26" spans="1:13" ht="21" x14ac:dyDescent="0.25">
      <c r="A26" s="53">
        <v>22</v>
      </c>
      <c r="B26" s="5">
        <v>29</v>
      </c>
      <c r="C26" s="112" t="s">
        <v>22</v>
      </c>
      <c r="D26" s="102"/>
      <c r="E26" s="102"/>
      <c r="F26" s="103"/>
      <c r="G26" s="13"/>
      <c r="H26" s="4"/>
      <c r="I26" s="7"/>
      <c r="J26" s="28"/>
      <c r="K26" s="25"/>
      <c r="L26" s="42">
        <v>0</v>
      </c>
      <c r="M26" s="41"/>
    </row>
    <row r="27" spans="1:13" ht="21" x14ac:dyDescent="0.25">
      <c r="A27" s="53">
        <v>23</v>
      </c>
      <c r="B27" s="5">
        <v>36</v>
      </c>
      <c r="C27" s="112" t="s">
        <v>22</v>
      </c>
      <c r="D27" s="102"/>
      <c r="E27" s="102"/>
      <c r="F27" s="103"/>
      <c r="G27" s="13"/>
      <c r="H27" s="4"/>
      <c r="I27" s="7"/>
      <c r="J27" s="28"/>
      <c r="K27" s="25"/>
      <c r="L27" s="42">
        <v>0</v>
      </c>
      <c r="M27" s="41"/>
    </row>
    <row r="28" spans="1:13" ht="21" x14ac:dyDescent="0.25">
      <c r="A28" s="53">
        <v>24</v>
      </c>
      <c r="B28" s="5">
        <v>24</v>
      </c>
      <c r="C28" s="101" t="s">
        <v>32</v>
      </c>
      <c r="D28" s="115"/>
      <c r="E28" s="115"/>
      <c r="F28" s="116"/>
      <c r="G28" s="13"/>
      <c r="H28" s="4"/>
      <c r="I28" s="7"/>
      <c r="J28" s="28"/>
      <c r="K28" s="25"/>
      <c r="L28" s="42">
        <v>0</v>
      </c>
      <c r="M28" s="41"/>
    </row>
    <row r="29" spans="1:13" ht="21" x14ac:dyDescent="0.25">
      <c r="A29" s="53">
        <v>25</v>
      </c>
      <c r="B29" s="5">
        <v>16</v>
      </c>
      <c r="C29" s="112" t="s">
        <v>22</v>
      </c>
      <c r="D29" s="102"/>
      <c r="E29" s="102"/>
      <c r="F29" s="103"/>
      <c r="G29" s="13"/>
      <c r="H29" s="4"/>
      <c r="I29" s="7"/>
      <c r="J29" s="28"/>
      <c r="K29" s="25"/>
      <c r="L29" s="42">
        <v>0</v>
      </c>
      <c r="M29" s="41"/>
    </row>
    <row r="30" spans="1:13" ht="21" x14ac:dyDescent="0.25">
      <c r="A30" s="53">
        <v>26</v>
      </c>
      <c r="B30" s="5">
        <v>35</v>
      </c>
      <c r="C30" s="112" t="s">
        <v>22</v>
      </c>
      <c r="D30" s="102"/>
      <c r="E30" s="102"/>
      <c r="F30" s="103"/>
      <c r="G30" s="13"/>
      <c r="H30" s="4"/>
      <c r="I30" s="7"/>
      <c r="J30" s="28"/>
      <c r="K30" s="25"/>
      <c r="L30" s="42">
        <v>0</v>
      </c>
      <c r="M30" s="41"/>
    </row>
    <row r="31" spans="1:13" ht="21" x14ac:dyDescent="0.25">
      <c r="A31" s="53">
        <v>27</v>
      </c>
      <c r="B31" s="5">
        <v>22</v>
      </c>
      <c r="C31" s="112" t="s">
        <v>22</v>
      </c>
      <c r="D31" s="102"/>
      <c r="E31" s="102"/>
      <c r="F31" s="103"/>
      <c r="G31" s="13"/>
      <c r="H31" s="4"/>
      <c r="I31" s="7"/>
      <c r="J31" s="28"/>
      <c r="K31" s="25"/>
      <c r="L31" s="42">
        <v>0</v>
      </c>
      <c r="M31" s="41"/>
    </row>
    <row r="32" spans="1:13" ht="21" x14ac:dyDescent="0.25">
      <c r="A32" s="53">
        <v>28</v>
      </c>
      <c r="B32" s="5">
        <v>31</v>
      </c>
      <c r="C32" s="112" t="s">
        <v>22</v>
      </c>
      <c r="D32" s="102"/>
      <c r="E32" s="102"/>
      <c r="F32" s="103"/>
      <c r="G32" s="13"/>
      <c r="H32" s="4"/>
      <c r="I32" s="7"/>
      <c r="J32" s="28"/>
      <c r="K32" s="25"/>
      <c r="L32" s="42">
        <v>0</v>
      </c>
      <c r="M32" s="41"/>
    </row>
    <row r="33" spans="1:13" ht="21" x14ac:dyDescent="0.25">
      <c r="A33" s="53">
        <v>29</v>
      </c>
      <c r="B33" s="5">
        <v>29</v>
      </c>
      <c r="C33" s="112" t="s">
        <v>22</v>
      </c>
      <c r="D33" s="102"/>
      <c r="E33" s="102"/>
      <c r="F33" s="103"/>
      <c r="G33" s="13"/>
      <c r="H33" s="4"/>
      <c r="I33" s="7"/>
      <c r="J33" s="28"/>
      <c r="K33" s="25"/>
      <c r="L33" s="42">
        <v>0</v>
      </c>
      <c r="M33" s="41"/>
    </row>
    <row r="34" spans="1:13" ht="21" x14ac:dyDescent="0.25">
      <c r="A34" s="53">
        <v>30</v>
      </c>
      <c r="B34" s="5">
        <v>30</v>
      </c>
      <c r="C34" s="112" t="s">
        <v>22</v>
      </c>
      <c r="D34" s="102"/>
      <c r="E34" s="102"/>
      <c r="F34" s="103"/>
      <c r="G34" s="13"/>
      <c r="H34" s="4"/>
      <c r="I34" s="7"/>
      <c r="J34" s="28"/>
      <c r="K34" s="25"/>
      <c r="L34" s="42">
        <v>0</v>
      </c>
      <c r="M34" s="41"/>
    </row>
    <row r="35" spans="1:13" ht="21" x14ac:dyDescent="0.25">
      <c r="A35" s="53">
        <v>31</v>
      </c>
      <c r="B35" s="5">
        <v>24</v>
      </c>
      <c r="C35" s="101" t="s">
        <v>32</v>
      </c>
      <c r="D35" s="115"/>
      <c r="E35" s="115"/>
      <c r="F35" s="116"/>
      <c r="G35" s="13"/>
      <c r="H35" s="4"/>
      <c r="I35" s="7"/>
      <c r="J35" s="28"/>
      <c r="K35" s="25"/>
      <c r="L35" s="42">
        <v>0</v>
      </c>
      <c r="M35" s="41"/>
    </row>
    <row r="36" spans="1:13" ht="21" x14ac:dyDescent="0.25">
      <c r="A36" s="53">
        <v>32</v>
      </c>
      <c r="B36" s="5">
        <v>24</v>
      </c>
      <c r="C36" s="99" t="s">
        <v>35</v>
      </c>
      <c r="D36" s="99"/>
      <c r="E36" s="99"/>
      <c r="F36" s="100"/>
      <c r="G36" s="13"/>
      <c r="H36" s="4"/>
      <c r="I36" s="7"/>
      <c r="J36" s="28"/>
      <c r="K36" s="25"/>
      <c r="L36" s="42">
        <v>0</v>
      </c>
      <c r="M36" s="41"/>
    </row>
    <row r="37" spans="1:13" ht="21" x14ac:dyDescent="0.25">
      <c r="A37" s="53">
        <v>33</v>
      </c>
      <c r="B37" s="5">
        <v>37</v>
      </c>
      <c r="C37" s="112" t="s">
        <v>22</v>
      </c>
      <c r="D37" s="102"/>
      <c r="E37" s="102"/>
      <c r="F37" s="103"/>
      <c r="G37" s="13"/>
      <c r="H37" s="4"/>
      <c r="I37" s="7"/>
      <c r="J37" s="28"/>
      <c r="K37" s="25"/>
      <c r="L37" s="42">
        <v>0</v>
      </c>
      <c r="M37" s="41"/>
    </row>
    <row r="38" spans="1:13" ht="21.75" thickBot="1" x14ac:dyDescent="0.3">
      <c r="A38" s="59">
        <v>34</v>
      </c>
      <c r="B38" s="23">
        <v>35</v>
      </c>
      <c r="C38" s="118" t="s">
        <v>22</v>
      </c>
      <c r="D38" s="118"/>
      <c r="E38" s="118"/>
      <c r="F38" s="119"/>
      <c r="G38" s="13"/>
      <c r="H38" s="6"/>
      <c r="I38" s="8"/>
      <c r="J38" s="28"/>
      <c r="K38" s="32"/>
      <c r="L38" s="42">
        <f>SUM(B22:B38)</f>
        <v>469</v>
      </c>
      <c r="M38" s="42">
        <f>L21+L38</f>
        <v>877</v>
      </c>
    </row>
    <row r="39" spans="1:13" ht="6" customHeight="1" thickBot="1" x14ac:dyDescent="0.3">
      <c r="A39" s="29"/>
      <c r="B39" s="29"/>
      <c r="C39" s="30"/>
      <c r="D39" s="30"/>
      <c r="E39" s="30"/>
      <c r="F39" s="30"/>
      <c r="G39" s="30"/>
      <c r="H39" s="28"/>
      <c r="I39" s="31"/>
      <c r="J39" s="28"/>
      <c r="K39" s="28"/>
      <c r="L39" s="41"/>
    </row>
    <row r="40" spans="1:13" ht="21.75" thickBot="1" x14ac:dyDescent="0.3">
      <c r="A40" s="1" t="s">
        <v>4</v>
      </c>
      <c r="B40" s="2">
        <f>SUM(B5:B38)</f>
        <v>877</v>
      </c>
      <c r="C40" s="113" t="s">
        <v>31</v>
      </c>
      <c r="D40" s="114"/>
      <c r="E40" s="113">
        <f xml:space="preserve"> K40</f>
        <v>33</v>
      </c>
      <c r="F40" s="117"/>
      <c r="G40" s="14"/>
      <c r="H40" s="40" t="s">
        <v>30</v>
      </c>
      <c r="I40" s="9">
        <f>SUM(I5:I38)</f>
        <v>8250000</v>
      </c>
      <c r="J40" s="28"/>
      <c r="K40" s="26">
        <f>SUM(K5:K38)</f>
        <v>33</v>
      </c>
      <c r="L40" s="42">
        <f>SUM(L5:L39)</f>
        <v>892</v>
      </c>
    </row>
  </sheetData>
  <sheetProtection password="CFD4" sheet="1" objects="1" scenarios="1"/>
  <sortState ref="H6:I22">
    <sortCondition ref="H5"/>
  </sortState>
  <mergeCells count="41">
    <mergeCell ref="C40:D40"/>
    <mergeCell ref="C27:F27"/>
    <mergeCell ref="C28:F28"/>
    <mergeCell ref="C29:F29"/>
    <mergeCell ref="C30:F30"/>
    <mergeCell ref="C36:F36"/>
    <mergeCell ref="E40:F40"/>
    <mergeCell ref="C37:F37"/>
    <mergeCell ref="C38:F38"/>
    <mergeCell ref="C31:F31"/>
    <mergeCell ref="C32:F32"/>
    <mergeCell ref="C33:F33"/>
    <mergeCell ref="C34:F34"/>
    <mergeCell ref="C35:F35"/>
    <mergeCell ref="C22:F22"/>
    <mergeCell ref="C23:F23"/>
    <mergeCell ref="C24:F24"/>
    <mergeCell ref="C25:F25"/>
    <mergeCell ref="C26:F26"/>
    <mergeCell ref="C17:F17"/>
    <mergeCell ref="C18:F18"/>
    <mergeCell ref="C19:F19"/>
    <mergeCell ref="C20:F20"/>
    <mergeCell ref="C21:F21"/>
    <mergeCell ref="C12:F12"/>
    <mergeCell ref="C13:F13"/>
    <mergeCell ref="C14:F14"/>
    <mergeCell ref="C15:F15"/>
    <mergeCell ref="C16:F16"/>
    <mergeCell ref="C7:F7"/>
    <mergeCell ref="C8:F8"/>
    <mergeCell ref="C9:F9"/>
    <mergeCell ref="C10:F10"/>
    <mergeCell ref="C11:F11"/>
    <mergeCell ref="C3:F3"/>
    <mergeCell ref="H3:I3"/>
    <mergeCell ref="A1:F1"/>
    <mergeCell ref="C5:F5"/>
    <mergeCell ref="C6:F6"/>
    <mergeCell ref="H1:I1"/>
    <mergeCell ref="A4:I4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61" orientation="portrait" r:id="rId1"/>
  <ignoredErrors>
    <ignoredError sqref="L38 L2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2:X37"/>
  <sheetViews>
    <sheetView workbookViewId="0">
      <selection activeCell="G21" sqref="G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1617'!L21</f>
        <v>408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24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1617'!L38</f>
        <v>469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27.588235294117649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1617'!L21+'TW 1617'!L38</f>
        <v>877</v>
      </c>
      <c r="B9" s="120" t="s">
        <v>13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25.794117647058822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43535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79998168889431442"/>
  </sheetPr>
  <dimension ref="A1:M40"/>
  <sheetViews>
    <sheetView workbookViewId="0">
      <selection activeCell="C20" sqref="C20:F2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85" t="s">
        <v>37</v>
      </c>
      <c r="B1" s="86"/>
      <c r="C1" s="86"/>
      <c r="D1" s="86"/>
      <c r="E1" s="86"/>
      <c r="F1" s="87"/>
      <c r="G1" s="67"/>
      <c r="H1" s="93">
        <f ca="1">TODAY()</f>
        <v>43535</v>
      </c>
      <c r="I1" s="94"/>
    </row>
    <row r="2" spans="1:12" ht="12.75" customHeight="1" thickBot="1" x14ac:dyDescent="0.45">
      <c r="A2" s="129"/>
      <c r="B2" s="129"/>
      <c r="C2" s="129"/>
      <c r="D2" s="129"/>
      <c r="E2" s="129"/>
      <c r="F2" s="12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82" t="s">
        <v>2</v>
      </c>
      <c r="D3" s="82"/>
      <c r="E3" s="82"/>
      <c r="F3" s="83"/>
      <c r="G3" s="68"/>
      <c r="H3" s="84" t="s">
        <v>3</v>
      </c>
      <c r="I3" s="83"/>
      <c r="J3" s="62"/>
      <c r="K3" s="24" t="s">
        <v>5</v>
      </c>
    </row>
    <row r="4" spans="1:12" ht="12.75" customHeight="1" thickBot="1" x14ac:dyDescent="0.3">
      <c r="A4" s="128"/>
      <c r="B4" s="128"/>
      <c r="C4" s="128"/>
      <c r="D4" s="128"/>
      <c r="E4" s="128"/>
      <c r="F4" s="128"/>
      <c r="G4" s="128"/>
      <c r="H4" s="128"/>
      <c r="I4" s="128"/>
    </row>
    <row r="5" spans="1:12" ht="21" x14ac:dyDescent="0.25">
      <c r="A5" s="75">
        <v>1</v>
      </c>
      <c r="B5" s="3">
        <v>15</v>
      </c>
      <c r="C5" s="88" t="s">
        <v>39</v>
      </c>
      <c r="D5" s="89"/>
      <c r="E5" s="89"/>
      <c r="F5" s="90"/>
      <c r="G5" s="63"/>
      <c r="H5" s="77" t="s">
        <v>40</v>
      </c>
      <c r="I5" s="78">
        <v>750000</v>
      </c>
      <c r="K5" s="79">
        <v>3</v>
      </c>
      <c r="L5" s="42">
        <v>1</v>
      </c>
    </row>
    <row r="6" spans="1:12" ht="21" x14ac:dyDescent="0.3">
      <c r="A6" s="76">
        <v>2</v>
      </c>
      <c r="B6" s="5">
        <v>24</v>
      </c>
      <c r="C6" s="91" t="s">
        <v>40</v>
      </c>
      <c r="D6" s="91"/>
      <c r="E6" s="91"/>
      <c r="F6" s="92"/>
      <c r="G6" s="64"/>
      <c r="H6" s="60" t="s">
        <v>32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20</v>
      </c>
      <c r="C7" s="99" t="s">
        <v>39</v>
      </c>
      <c r="D7" s="99"/>
      <c r="E7" s="99"/>
      <c r="F7" s="100"/>
      <c r="G7" s="64"/>
      <c r="H7" s="60" t="s">
        <v>28</v>
      </c>
      <c r="I7" s="7">
        <v>250000</v>
      </c>
      <c r="K7" s="25">
        <v>1</v>
      </c>
      <c r="L7" s="42">
        <v>1</v>
      </c>
    </row>
    <row r="8" spans="1:12" ht="21" x14ac:dyDescent="0.25">
      <c r="A8" s="76">
        <v>4</v>
      </c>
      <c r="B8" s="5">
        <v>28</v>
      </c>
      <c r="C8" s="99" t="s">
        <v>39</v>
      </c>
      <c r="D8" s="99"/>
      <c r="E8" s="99"/>
      <c r="F8" s="100"/>
      <c r="G8" s="65"/>
      <c r="H8" s="60" t="s">
        <v>45</v>
      </c>
      <c r="I8" s="7">
        <v>250000</v>
      </c>
      <c r="K8" s="25">
        <v>1</v>
      </c>
      <c r="L8" s="42">
        <v>1</v>
      </c>
    </row>
    <row r="9" spans="1:12" ht="21" x14ac:dyDescent="0.25">
      <c r="A9" s="76">
        <v>5</v>
      </c>
      <c r="B9" s="5">
        <v>22</v>
      </c>
      <c r="C9" s="101" t="s">
        <v>39</v>
      </c>
      <c r="D9" s="102"/>
      <c r="E9" s="102"/>
      <c r="F9" s="103"/>
      <c r="G9" s="65"/>
      <c r="H9" s="55" t="s">
        <v>29</v>
      </c>
      <c r="I9" s="7">
        <v>250000</v>
      </c>
      <c r="K9" s="25">
        <v>1</v>
      </c>
      <c r="L9" s="42">
        <v>1</v>
      </c>
    </row>
    <row r="10" spans="1:12" ht="21" x14ac:dyDescent="0.25">
      <c r="A10" s="76">
        <v>6</v>
      </c>
      <c r="B10" s="5">
        <v>20</v>
      </c>
      <c r="C10" s="104" t="s">
        <v>39</v>
      </c>
      <c r="D10" s="105"/>
      <c r="E10" s="105"/>
      <c r="F10" s="106"/>
      <c r="G10" s="65"/>
      <c r="H10" s="55" t="s">
        <v>16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25</v>
      </c>
      <c r="C11" s="104" t="s">
        <v>41</v>
      </c>
      <c r="D11" s="105"/>
      <c r="E11" s="105"/>
      <c r="F11" s="106"/>
      <c r="G11" s="65"/>
      <c r="H11" s="60" t="s">
        <v>47</v>
      </c>
      <c r="I11" s="7">
        <v>250000</v>
      </c>
      <c r="K11" s="25">
        <v>1</v>
      </c>
      <c r="L11" s="42">
        <v>1</v>
      </c>
    </row>
    <row r="12" spans="1:12" ht="21" x14ac:dyDescent="0.25">
      <c r="A12" s="76">
        <v>8</v>
      </c>
      <c r="B12" s="5">
        <v>33</v>
      </c>
      <c r="C12" s="99" t="s">
        <v>39</v>
      </c>
      <c r="D12" s="97"/>
      <c r="E12" s="97"/>
      <c r="F12" s="98"/>
      <c r="G12" s="65"/>
      <c r="H12" s="60" t="s">
        <v>15</v>
      </c>
      <c r="I12" s="7">
        <v>750000</v>
      </c>
      <c r="K12" s="25">
        <v>3</v>
      </c>
      <c r="L12" s="42">
        <v>1</v>
      </c>
    </row>
    <row r="13" spans="1:12" ht="21" x14ac:dyDescent="0.25">
      <c r="A13" s="76">
        <v>9</v>
      </c>
      <c r="B13" s="5">
        <v>21</v>
      </c>
      <c r="C13" s="99" t="s">
        <v>39</v>
      </c>
      <c r="D13" s="97"/>
      <c r="E13" s="97"/>
      <c r="F13" s="98"/>
      <c r="G13" s="65"/>
      <c r="H13" s="4" t="s">
        <v>44</v>
      </c>
      <c r="I13" s="7">
        <v>250000</v>
      </c>
      <c r="K13" s="25">
        <v>1</v>
      </c>
      <c r="L13" s="42">
        <v>1</v>
      </c>
    </row>
    <row r="14" spans="1:12" ht="21" x14ac:dyDescent="0.25">
      <c r="A14" s="76">
        <v>10</v>
      </c>
      <c r="B14" s="5">
        <v>28</v>
      </c>
      <c r="C14" s="99" t="s">
        <v>39</v>
      </c>
      <c r="D14" s="99"/>
      <c r="E14" s="99"/>
      <c r="F14" s="100"/>
      <c r="G14" s="65"/>
      <c r="H14" s="4" t="s">
        <v>21</v>
      </c>
      <c r="I14" s="7">
        <v>750000</v>
      </c>
      <c r="K14" s="25">
        <v>3</v>
      </c>
      <c r="L14" s="42">
        <v>1</v>
      </c>
    </row>
    <row r="15" spans="1:12" ht="21" x14ac:dyDescent="0.25">
      <c r="A15" s="76">
        <v>11</v>
      </c>
      <c r="B15" s="5">
        <v>28</v>
      </c>
      <c r="C15" s="91" t="s">
        <v>39</v>
      </c>
      <c r="D15" s="91"/>
      <c r="E15" s="91"/>
      <c r="F15" s="92"/>
      <c r="G15" s="65"/>
      <c r="H15" s="4" t="s">
        <v>42</v>
      </c>
      <c r="I15" s="7">
        <v>750000</v>
      </c>
      <c r="K15" s="25">
        <v>3</v>
      </c>
      <c r="L15" s="42">
        <v>1</v>
      </c>
    </row>
    <row r="16" spans="1:12" ht="21" x14ac:dyDescent="0.25">
      <c r="A16" s="76">
        <v>12</v>
      </c>
      <c r="B16" s="5">
        <v>29</v>
      </c>
      <c r="C16" s="91" t="s">
        <v>39</v>
      </c>
      <c r="D16" s="91"/>
      <c r="E16" s="91"/>
      <c r="F16" s="92"/>
      <c r="G16" s="65"/>
      <c r="H16" s="61" t="s">
        <v>49</v>
      </c>
      <c r="I16" s="7">
        <v>250000</v>
      </c>
      <c r="K16" s="25">
        <v>1</v>
      </c>
      <c r="L16" s="42">
        <v>1</v>
      </c>
    </row>
    <row r="17" spans="1:13" ht="21" x14ac:dyDescent="0.25">
      <c r="A17" s="76">
        <v>13</v>
      </c>
      <c r="B17" s="5">
        <v>27</v>
      </c>
      <c r="C17" s="99" t="s">
        <v>43</v>
      </c>
      <c r="D17" s="97"/>
      <c r="E17" s="97"/>
      <c r="F17" s="98"/>
      <c r="G17" s="65"/>
      <c r="H17" s="4" t="s">
        <v>50</v>
      </c>
      <c r="I17" s="7">
        <v>250000</v>
      </c>
      <c r="K17" s="25">
        <v>1</v>
      </c>
      <c r="L17" s="42">
        <v>1</v>
      </c>
    </row>
    <row r="18" spans="1:13" ht="21" x14ac:dyDescent="0.25">
      <c r="A18" s="76">
        <v>14</v>
      </c>
      <c r="B18" s="5">
        <v>25</v>
      </c>
      <c r="C18" s="104" t="s">
        <v>41</v>
      </c>
      <c r="D18" s="105"/>
      <c r="E18" s="105"/>
      <c r="F18" s="106"/>
      <c r="G18" s="65"/>
      <c r="H18" s="4" t="s">
        <v>51</v>
      </c>
      <c r="I18" s="7">
        <v>250000</v>
      </c>
      <c r="K18" s="25">
        <v>1</v>
      </c>
      <c r="L18" s="42">
        <v>1</v>
      </c>
    </row>
    <row r="19" spans="1:13" ht="21" x14ac:dyDescent="0.25">
      <c r="A19" s="76">
        <v>15</v>
      </c>
      <c r="B19" s="5">
        <v>23</v>
      </c>
      <c r="C19" s="99" t="s">
        <v>46</v>
      </c>
      <c r="D19" s="99"/>
      <c r="E19" s="99"/>
      <c r="F19" s="100"/>
      <c r="G19" s="65"/>
      <c r="H19" s="4" t="s">
        <v>52</v>
      </c>
      <c r="I19" s="7">
        <v>250000</v>
      </c>
      <c r="K19" s="25">
        <v>1</v>
      </c>
      <c r="L19" s="42">
        <v>1</v>
      </c>
    </row>
    <row r="20" spans="1:13" ht="21" x14ac:dyDescent="0.25">
      <c r="A20" s="76">
        <v>16</v>
      </c>
      <c r="B20" s="5">
        <v>20</v>
      </c>
      <c r="C20" s="99" t="s">
        <v>39</v>
      </c>
      <c r="D20" s="99"/>
      <c r="E20" s="99"/>
      <c r="F20" s="100"/>
      <c r="G20" s="65"/>
      <c r="H20" s="61" t="s">
        <v>53</v>
      </c>
      <c r="I20" s="7">
        <v>250000</v>
      </c>
      <c r="K20" s="25">
        <v>1</v>
      </c>
      <c r="L20" s="42">
        <v>0</v>
      </c>
    </row>
    <row r="21" spans="1:13" ht="21.75" thickBot="1" x14ac:dyDescent="0.3">
      <c r="A21" s="80">
        <v>17</v>
      </c>
      <c r="B21" s="51">
        <v>36</v>
      </c>
      <c r="C21" s="123" t="s">
        <v>39</v>
      </c>
      <c r="D21" s="123"/>
      <c r="E21" s="123"/>
      <c r="F21" s="124"/>
      <c r="G21" s="65"/>
      <c r="H21" s="4"/>
      <c r="I21" s="7"/>
      <c r="K21" s="25"/>
      <c r="L21" s="42">
        <f>SUM(B5:B21)</f>
        <v>424</v>
      </c>
      <c r="M21" s="41"/>
    </row>
    <row r="22" spans="1:13" ht="21.75" thickTop="1" x14ac:dyDescent="0.25">
      <c r="A22" s="52">
        <v>18</v>
      </c>
      <c r="B22" s="73">
        <v>22</v>
      </c>
      <c r="C22" s="125" t="s">
        <v>39</v>
      </c>
      <c r="D22" s="126"/>
      <c r="E22" s="126"/>
      <c r="F22" s="12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31</v>
      </c>
      <c r="C23" s="104" t="s">
        <v>39</v>
      </c>
      <c r="D23" s="105"/>
      <c r="E23" s="105"/>
      <c r="F23" s="10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22</v>
      </c>
      <c r="C24" s="104" t="s">
        <v>39</v>
      </c>
      <c r="D24" s="105"/>
      <c r="E24" s="105"/>
      <c r="F24" s="10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20</v>
      </c>
      <c r="C25" s="104" t="s">
        <v>39</v>
      </c>
      <c r="D25" s="105"/>
      <c r="E25" s="105"/>
      <c r="F25" s="10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29</v>
      </c>
      <c r="C26" s="101" t="s">
        <v>39</v>
      </c>
      <c r="D26" s="115"/>
      <c r="E26" s="115"/>
      <c r="F26" s="11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19</v>
      </c>
      <c r="C27" s="101" t="s">
        <v>39</v>
      </c>
      <c r="D27" s="115"/>
      <c r="E27" s="115"/>
      <c r="F27" s="11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14</v>
      </c>
      <c r="C28" s="101" t="s">
        <v>39</v>
      </c>
      <c r="D28" s="115"/>
      <c r="E28" s="115"/>
      <c r="F28" s="11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22</v>
      </c>
      <c r="C29" s="101" t="s">
        <v>39</v>
      </c>
      <c r="D29" s="115"/>
      <c r="E29" s="115"/>
      <c r="F29" s="11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>
        <v>25</v>
      </c>
      <c r="C30" s="104" t="s">
        <v>41</v>
      </c>
      <c r="D30" s="105"/>
      <c r="E30" s="105"/>
      <c r="F30" s="10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>
        <v>27</v>
      </c>
      <c r="B31" s="69">
        <v>26</v>
      </c>
      <c r="C31" s="101" t="s">
        <v>48</v>
      </c>
      <c r="D31" s="102"/>
      <c r="E31" s="102"/>
      <c r="F31" s="10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>
        <v>28</v>
      </c>
      <c r="B32" s="69">
        <v>24</v>
      </c>
      <c r="C32" s="101" t="s">
        <v>40</v>
      </c>
      <c r="D32" s="115"/>
      <c r="E32" s="115"/>
      <c r="F32" s="11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>
        <v>29</v>
      </c>
      <c r="B33" s="69">
        <v>30</v>
      </c>
      <c r="C33" s="101" t="s">
        <v>39</v>
      </c>
      <c r="D33" s="115"/>
      <c r="E33" s="115"/>
      <c r="F33" s="11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>
        <v>30</v>
      </c>
      <c r="B34" s="69">
        <v>24</v>
      </c>
      <c r="C34" s="101" t="s">
        <v>40</v>
      </c>
      <c r="D34" s="115"/>
      <c r="E34" s="115"/>
      <c r="F34" s="11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>
        <v>31</v>
      </c>
      <c r="B35" s="69">
        <v>29</v>
      </c>
      <c r="C35" s="101" t="s">
        <v>39</v>
      </c>
      <c r="D35" s="115"/>
      <c r="E35" s="115"/>
      <c r="F35" s="11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>
        <v>32</v>
      </c>
      <c r="B36" s="69">
        <v>30</v>
      </c>
      <c r="C36" s="99" t="s">
        <v>39</v>
      </c>
      <c r="D36" s="99"/>
      <c r="E36" s="99"/>
      <c r="F36" s="10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>
        <v>33</v>
      </c>
      <c r="B37" s="69">
        <v>28</v>
      </c>
      <c r="C37" s="101" t="s">
        <v>39</v>
      </c>
      <c r="D37" s="115"/>
      <c r="E37" s="115"/>
      <c r="F37" s="11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>
        <v>34</v>
      </c>
      <c r="B38" s="74">
        <v>36</v>
      </c>
      <c r="C38" s="121" t="s">
        <v>39</v>
      </c>
      <c r="D38" s="121"/>
      <c r="E38" s="121"/>
      <c r="F38" s="122"/>
      <c r="G38" s="65"/>
      <c r="H38" s="6"/>
      <c r="I38" s="8"/>
      <c r="K38" s="32"/>
      <c r="L38" s="42">
        <f>SUM(B22:B38)</f>
        <v>431</v>
      </c>
      <c r="M38" s="42">
        <f>L21+L38</f>
        <v>855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855</v>
      </c>
      <c r="C40" s="113" t="s">
        <v>31</v>
      </c>
      <c r="D40" s="114"/>
      <c r="E40" s="113">
        <f xml:space="preserve"> K40</f>
        <v>26</v>
      </c>
      <c r="F40" s="117"/>
      <c r="G40" s="66"/>
      <c r="H40" s="40" t="s">
        <v>30</v>
      </c>
      <c r="I40" s="9">
        <f>SUM(I5:I38)</f>
        <v>6500000</v>
      </c>
      <c r="K40" s="26">
        <f>SUM(K5:K38)</f>
        <v>26</v>
      </c>
      <c r="L40" s="42">
        <f>SUM(L5:L39)</f>
        <v>870</v>
      </c>
    </row>
  </sheetData>
  <sheetProtection password="CFDC" sheet="1" objects="1" scenarios="1"/>
  <sortState ref="H5:K15">
    <sortCondition descending="1" ref="H5"/>
  </sortState>
  <mergeCells count="42">
    <mergeCell ref="C11:F11"/>
    <mergeCell ref="C5:F5"/>
    <mergeCell ref="A1:F1"/>
    <mergeCell ref="H1:I1"/>
    <mergeCell ref="C3:F3"/>
    <mergeCell ref="H3:I3"/>
    <mergeCell ref="A4:I4"/>
    <mergeCell ref="A2:F2"/>
    <mergeCell ref="C6:F6"/>
    <mergeCell ref="C7:F7"/>
    <mergeCell ref="C8:F8"/>
    <mergeCell ref="C9:F9"/>
    <mergeCell ref="C10:F10"/>
    <mergeCell ref="C34:F34"/>
    <mergeCell ref="C35:F35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3:F23"/>
    <mergeCell ref="C12:F12"/>
    <mergeCell ref="C13:F13"/>
    <mergeCell ref="C14:F14"/>
    <mergeCell ref="C15:F15"/>
    <mergeCell ref="C16:F16"/>
    <mergeCell ref="C18:F18"/>
    <mergeCell ref="C19:F19"/>
    <mergeCell ref="C20:F20"/>
    <mergeCell ref="C21:F21"/>
    <mergeCell ref="C22:F22"/>
    <mergeCell ref="C17:F17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0000"/>
  </sheetPr>
  <dimension ref="A2:X37"/>
  <sheetViews>
    <sheetView zoomScaleNormal="100" workbookViewId="0">
      <selection activeCell="E21" sqref="E21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1718'!L21</f>
        <v>424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24.941176470588236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1718'!L38</f>
        <v>431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A6/17</f>
        <v>25.352941176470587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1718'!L21+'TW 1718'!L38</f>
        <v>855</v>
      </c>
      <c r="B9" s="120" t="s">
        <v>38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25.147058823529413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43535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password="CFDC" sheet="1" objects="1" scenarios="1"/>
  <mergeCells count="6">
    <mergeCell ref="B4:E4"/>
    <mergeCell ref="B7:E7"/>
    <mergeCell ref="B9:E9"/>
    <mergeCell ref="B10:E10"/>
    <mergeCell ref="B3:E3"/>
    <mergeCell ref="B6:E6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40"/>
  <sheetViews>
    <sheetView tabSelected="1" topLeftCell="A19" workbookViewId="0">
      <selection activeCell="B30" sqref="B30"/>
    </sheetView>
  </sheetViews>
  <sheetFormatPr baseColWidth="10" defaultRowHeight="15" x14ac:dyDescent="0.25"/>
  <cols>
    <col min="1" max="1" width="18" customWidth="1"/>
    <col min="2" max="2" width="8.85546875" customWidth="1"/>
    <col min="6" max="6" width="65" customWidth="1"/>
    <col min="7" max="7" width="1.28515625" customWidth="1"/>
    <col min="8" max="8" width="23.5703125" customWidth="1"/>
    <col min="9" max="9" width="16.5703125" customWidth="1"/>
    <col min="10" max="10" width="1.28515625" customWidth="1"/>
  </cols>
  <sheetData>
    <row r="1" spans="1:12" ht="27" thickBot="1" x14ac:dyDescent="0.45">
      <c r="A1" s="85" t="s">
        <v>54</v>
      </c>
      <c r="B1" s="86"/>
      <c r="C1" s="86"/>
      <c r="D1" s="86"/>
      <c r="E1" s="86"/>
      <c r="F1" s="87"/>
      <c r="G1" s="67"/>
      <c r="H1" s="93">
        <f ca="1">TODAY()</f>
        <v>43535</v>
      </c>
      <c r="I1" s="94"/>
    </row>
    <row r="2" spans="1:12" ht="7.5" customHeight="1" thickBot="1" x14ac:dyDescent="0.45">
      <c r="A2" s="129"/>
      <c r="B2" s="129"/>
      <c r="C2" s="129"/>
      <c r="D2" s="129"/>
      <c r="E2" s="129"/>
      <c r="F2" s="129"/>
      <c r="G2" s="62"/>
      <c r="H2" s="62"/>
      <c r="I2" s="62"/>
    </row>
    <row r="3" spans="1:12" ht="27" thickBot="1" x14ac:dyDescent="0.45">
      <c r="A3" s="17" t="s">
        <v>0</v>
      </c>
      <c r="B3" s="18" t="s">
        <v>1</v>
      </c>
      <c r="C3" s="82" t="s">
        <v>2</v>
      </c>
      <c r="D3" s="82"/>
      <c r="E3" s="82"/>
      <c r="F3" s="83"/>
      <c r="G3" s="68"/>
      <c r="H3" s="84" t="s">
        <v>3</v>
      </c>
      <c r="I3" s="83"/>
      <c r="J3" s="62"/>
      <c r="K3" s="24" t="s">
        <v>5</v>
      </c>
    </row>
    <row r="4" spans="1:12" ht="3.75" customHeight="1" thickBot="1" x14ac:dyDescent="0.3">
      <c r="A4" s="128"/>
      <c r="B4" s="128"/>
      <c r="C4" s="128"/>
      <c r="D4" s="128"/>
      <c r="E4" s="128"/>
      <c r="F4" s="128"/>
      <c r="G4" s="128"/>
      <c r="H4" s="128"/>
      <c r="I4" s="128"/>
    </row>
    <row r="5" spans="1:12" ht="21" x14ac:dyDescent="0.25">
      <c r="A5" s="75">
        <v>1</v>
      </c>
      <c r="B5" s="3">
        <v>23</v>
      </c>
      <c r="C5" s="88" t="s">
        <v>44</v>
      </c>
      <c r="D5" s="89"/>
      <c r="E5" s="89"/>
      <c r="F5" s="90"/>
      <c r="G5" s="63"/>
      <c r="H5" s="81" t="s">
        <v>26</v>
      </c>
      <c r="I5" s="78">
        <v>250000</v>
      </c>
      <c r="K5" s="79">
        <v>1</v>
      </c>
      <c r="L5" s="42">
        <v>1</v>
      </c>
    </row>
    <row r="6" spans="1:12" ht="21" x14ac:dyDescent="0.3">
      <c r="A6" s="76">
        <v>2</v>
      </c>
      <c r="B6" s="5">
        <v>22</v>
      </c>
      <c r="C6" s="91" t="s">
        <v>14</v>
      </c>
      <c r="D6" s="91"/>
      <c r="E6" s="91"/>
      <c r="F6" s="92"/>
      <c r="G6" s="64"/>
      <c r="H6" s="60" t="s">
        <v>14</v>
      </c>
      <c r="I6" s="7">
        <v>250000</v>
      </c>
      <c r="K6" s="25">
        <v>1</v>
      </c>
      <c r="L6" s="42">
        <v>1</v>
      </c>
    </row>
    <row r="7" spans="1:12" ht="21" x14ac:dyDescent="0.3">
      <c r="A7" s="76">
        <v>3</v>
      </c>
      <c r="B7" s="5">
        <v>34</v>
      </c>
      <c r="C7" s="99" t="s">
        <v>39</v>
      </c>
      <c r="D7" s="99"/>
      <c r="E7" s="99"/>
      <c r="F7" s="100"/>
      <c r="G7" s="64"/>
      <c r="H7" s="55" t="s">
        <v>25</v>
      </c>
      <c r="I7" s="7">
        <v>750000</v>
      </c>
      <c r="K7" s="25">
        <v>3</v>
      </c>
      <c r="L7" s="42">
        <v>1</v>
      </c>
    </row>
    <row r="8" spans="1:12" ht="21" x14ac:dyDescent="0.25">
      <c r="A8" s="76">
        <v>4</v>
      </c>
      <c r="B8" s="5">
        <v>24</v>
      </c>
      <c r="C8" s="99" t="s">
        <v>56</v>
      </c>
      <c r="D8" s="99"/>
      <c r="E8" s="99"/>
      <c r="F8" s="100"/>
      <c r="G8" s="65"/>
      <c r="H8" s="55" t="s">
        <v>44</v>
      </c>
      <c r="I8" s="7">
        <v>750000</v>
      </c>
      <c r="K8" s="25">
        <v>3</v>
      </c>
      <c r="L8" s="42">
        <v>1</v>
      </c>
    </row>
    <row r="9" spans="1:12" ht="21" x14ac:dyDescent="0.25">
      <c r="A9" s="76">
        <v>5</v>
      </c>
      <c r="B9" s="5">
        <v>27</v>
      </c>
      <c r="C9" s="101" t="s">
        <v>57</v>
      </c>
      <c r="D9" s="102"/>
      <c r="E9" s="102"/>
      <c r="F9" s="103"/>
      <c r="G9" s="65"/>
      <c r="H9" s="60" t="s">
        <v>15</v>
      </c>
      <c r="I9" s="7">
        <v>750000</v>
      </c>
      <c r="K9" s="25">
        <v>3</v>
      </c>
      <c r="L9" s="42">
        <v>1</v>
      </c>
    </row>
    <row r="10" spans="1:12" ht="21" x14ac:dyDescent="0.25">
      <c r="A10" s="76">
        <v>6</v>
      </c>
      <c r="B10" s="5">
        <v>32</v>
      </c>
      <c r="C10" s="104" t="s">
        <v>39</v>
      </c>
      <c r="D10" s="105"/>
      <c r="E10" s="105"/>
      <c r="F10" s="106"/>
      <c r="G10" s="65"/>
      <c r="H10" s="60" t="s">
        <v>29</v>
      </c>
      <c r="I10" s="7">
        <v>750000</v>
      </c>
      <c r="K10" s="25">
        <v>3</v>
      </c>
      <c r="L10" s="42">
        <v>1</v>
      </c>
    </row>
    <row r="11" spans="1:12" ht="21" x14ac:dyDescent="0.25">
      <c r="A11" s="76">
        <v>7</v>
      </c>
      <c r="B11" s="5">
        <v>27</v>
      </c>
      <c r="C11" s="104" t="s">
        <v>45</v>
      </c>
      <c r="D11" s="105"/>
      <c r="E11" s="105"/>
      <c r="F11" s="106"/>
      <c r="G11" s="65"/>
      <c r="H11" s="55" t="s">
        <v>45</v>
      </c>
      <c r="I11" s="7">
        <v>750000</v>
      </c>
      <c r="K11" s="25">
        <v>3</v>
      </c>
      <c r="L11" s="42">
        <v>1</v>
      </c>
    </row>
    <row r="12" spans="1:12" ht="21" x14ac:dyDescent="0.25">
      <c r="A12" s="76">
        <v>8</v>
      </c>
      <c r="B12" s="5">
        <v>32</v>
      </c>
      <c r="C12" s="99" t="s">
        <v>39</v>
      </c>
      <c r="D12" s="97"/>
      <c r="E12" s="97"/>
      <c r="F12" s="98"/>
      <c r="G12" s="65"/>
      <c r="H12" s="60" t="s">
        <v>28</v>
      </c>
      <c r="I12" s="7">
        <v>250000</v>
      </c>
      <c r="K12" s="25">
        <v>1</v>
      </c>
      <c r="L12" s="42">
        <v>1</v>
      </c>
    </row>
    <row r="13" spans="1:12" ht="21" x14ac:dyDescent="0.25">
      <c r="A13" s="76">
        <v>9</v>
      </c>
      <c r="B13" s="5">
        <v>31</v>
      </c>
      <c r="C13" s="99" t="s">
        <v>39</v>
      </c>
      <c r="D13" s="97"/>
      <c r="E13" s="97"/>
      <c r="F13" s="98"/>
      <c r="G13" s="65"/>
      <c r="H13" s="4"/>
      <c r="I13" s="7"/>
      <c r="K13" s="25"/>
      <c r="L13" s="42">
        <v>1</v>
      </c>
    </row>
    <row r="14" spans="1:12" ht="21" x14ac:dyDescent="0.25">
      <c r="A14" s="76">
        <v>10</v>
      </c>
      <c r="B14" s="5">
        <v>27</v>
      </c>
      <c r="C14" s="101" t="s">
        <v>57</v>
      </c>
      <c r="D14" s="102"/>
      <c r="E14" s="102"/>
      <c r="F14" s="103"/>
      <c r="G14" s="65"/>
      <c r="H14" s="4"/>
      <c r="I14" s="7"/>
      <c r="K14" s="25"/>
      <c r="L14" s="42">
        <v>1</v>
      </c>
    </row>
    <row r="15" spans="1:12" ht="21" x14ac:dyDescent="0.25">
      <c r="A15" s="76">
        <v>11</v>
      </c>
      <c r="B15" s="5">
        <v>32</v>
      </c>
      <c r="C15" s="91" t="s">
        <v>39</v>
      </c>
      <c r="D15" s="91"/>
      <c r="E15" s="91"/>
      <c r="F15" s="92"/>
      <c r="G15" s="65"/>
      <c r="H15" s="4"/>
      <c r="I15" s="7"/>
      <c r="K15" s="25"/>
      <c r="L15" s="42">
        <v>1</v>
      </c>
    </row>
    <row r="16" spans="1:12" ht="21" x14ac:dyDescent="0.25">
      <c r="A16" s="76">
        <v>12</v>
      </c>
      <c r="B16" s="5">
        <v>36</v>
      </c>
      <c r="C16" s="91" t="s">
        <v>39</v>
      </c>
      <c r="D16" s="91"/>
      <c r="E16" s="91"/>
      <c r="F16" s="92"/>
      <c r="G16" s="65"/>
      <c r="H16" s="61"/>
      <c r="I16" s="7"/>
      <c r="K16" s="25"/>
      <c r="L16" s="42">
        <v>1</v>
      </c>
    </row>
    <row r="17" spans="1:13" ht="21" x14ac:dyDescent="0.25">
      <c r="A17" s="76">
        <v>13</v>
      </c>
      <c r="B17" s="5">
        <v>18</v>
      </c>
      <c r="C17" s="99" t="s">
        <v>39</v>
      </c>
      <c r="D17" s="97"/>
      <c r="E17" s="97"/>
      <c r="F17" s="98"/>
      <c r="G17" s="65"/>
      <c r="H17" s="4"/>
      <c r="I17" s="7"/>
      <c r="K17" s="25"/>
      <c r="L17" s="42">
        <v>1</v>
      </c>
    </row>
    <row r="18" spans="1:13" ht="21" x14ac:dyDescent="0.25">
      <c r="A18" s="76">
        <v>14</v>
      </c>
      <c r="B18" s="5">
        <v>24</v>
      </c>
      <c r="C18" s="99" t="s">
        <v>56</v>
      </c>
      <c r="D18" s="99"/>
      <c r="E18" s="99"/>
      <c r="F18" s="100"/>
      <c r="G18" s="65"/>
      <c r="H18" s="4"/>
      <c r="I18" s="7"/>
      <c r="K18" s="25"/>
      <c r="L18" s="42">
        <v>1</v>
      </c>
    </row>
    <row r="19" spans="1:13" ht="21" x14ac:dyDescent="0.25">
      <c r="A19" s="76">
        <v>15</v>
      </c>
      <c r="B19" s="5">
        <v>24</v>
      </c>
      <c r="C19" s="99" t="s">
        <v>58</v>
      </c>
      <c r="D19" s="99"/>
      <c r="E19" s="99"/>
      <c r="F19" s="100"/>
      <c r="G19" s="65"/>
      <c r="H19" s="4"/>
      <c r="I19" s="7"/>
      <c r="K19" s="25"/>
      <c r="L19" s="42">
        <v>1</v>
      </c>
    </row>
    <row r="20" spans="1:13" ht="21" x14ac:dyDescent="0.25">
      <c r="A20" s="76">
        <v>16</v>
      </c>
      <c r="B20" s="5">
        <v>23</v>
      </c>
      <c r="C20" s="99" t="s">
        <v>44</v>
      </c>
      <c r="D20" s="99"/>
      <c r="E20" s="99"/>
      <c r="F20" s="100"/>
      <c r="G20" s="65"/>
      <c r="H20" s="61"/>
      <c r="I20" s="7"/>
      <c r="K20" s="25"/>
      <c r="L20" s="42">
        <v>0</v>
      </c>
    </row>
    <row r="21" spans="1:13" ht="21.75" thickBot="1" x14ac:dyDescent="0.3">
      <c r="A21" s="80">
        <v>17</v>
      </c>
      <c r="B21" s="51">
        <v>28</v>
      </c>
      <c r="C21" s="123" t="s">
        <v>39</v>
      </c>
      <c r="D21" s="123"/>
      <c r="E21" s="123"/>
      <c r="F21" s="124"/>
      <c r="G21" s="65"/>
      <c r="H21" s="4"/>
      <c r="I21" s="7"/>
      <c r="K21" s="25"/>
      <c r="L21" s="42">
        <f>SUM(B5:B21)</f>
        <v>464</v>
      </c>
      <c r="M21" s="41"/>
    </row>
    <row r="22" spans="1:13" ht="21.75" thickTop="1" x14ac:dyDescent="0.25">
      <c r="A22" s="52">
        <v>18</v>
      </c>
      <c r="B22" s="73">
        <v>26</v>
      </c>
      <c r="C22" s="125" t="s">
        <v>59</v>
      </c>
      <c r="D22" s="126"/>
      <c r="E22" s="126"/>
      <c r="F22" s="127"/>
      <c r="G22" s="65"/>
      <c r="H22" s="16"/>
      <c r="I22" s="70"/>
      <c r="K22" s="25"/>
      <c r="L22" s="42">
        <v>0</v>
      </c>
      <c r="M22" s="41"/>
    </row>
    <row r="23" spans="1:13" ht="21" x14ac:dyDescent="0.25">
      <c r="A23" s="53">
        <v>19</v>
      </c>
      <c r="B23" s="69">
        <v>37</v>
      </c>
      <c r="C23" s="104" t="s">
        <v>39</v>
      </c>
      <c r="D23" s="105"/>
      <c r="E23" s="105"/>
      <c r="F23" s="106"/>
      <c r="G23" s="65"/>
      <c r="H23" s="4"/>
      <c r="I23" s="7"/>
      <c r="K23" s="25"/>
      <c r="L23" s="42">
        <v>0</v>
      </c>
      <c r="M23" s="41"/>
    </row>
    <row r="24" spans="1:13" ht="21" x14ac:dyDescent="0.25">
      <c r="A24" s="53">
        <v>20</v>
      </c>
      <c r="B24" s="69">
        <v>23</v>
      </c>
      <c r="C24" s="104" t="s">
        <v>44</v>
      </c>
      <c r="D24" s="105"/>
      <c r="E24" s="105"/>
      <c r="F24" s="106"/>
      <c r="G24" s="65"/>
      <c r="H24" s="4"/>
      <c r="I24" s="7"/>
      <c r="K24" s="25"/>
      <c r="L24" s="42">
        <v>0</v>
      </c>
      <c r="M24" s="41"/>
    </row>
    <row r="25" spans="1:13" ht="21" x14ac:dyDescent="0.25">
      <c r="A25" s="53">
        <v>21</v>
      </c>
      <c r="B25" s="69">
        <v>34</v>
      </c>
      <c r="C25" s="104" t="s">
        <v>39</v>
      </c>
      <c r="D25" s="105"/>
      <c r="E25" s="105"/>
      <c r="F25" s="106"/>
      <c r="G25" s="65"/>
      <c r="H25" s="4"/>
      <c r="I25" s="7"/>
      <c r="K25" s="25"/>
      <c r="L25" s="42">
        <v>0</v>
      </c>
      <c r="M25" s="41"/>
    </row>
    <row r="26" spans="1:13" ht="21" x14ac:dyDescent="0.25">
      <c r="A26" s="53">
        <v>22</v>
      </c>
      <c r="B26" s="69">
        <v>21</v>
      </c>
      <c r="C26" s="101" t="s">
        <v>39</v>
      </c>
      <c r="D26" s="115"/>
      <c r="E26" s="115"/>
      <c r="F26" s="116"/>
      <c r="G26" s="65"/>
      <c r="H26" s="4"/>
      <c r="I26" s="7"/>
      <c r="K26" s="25"/>
      <c r="L26" s="42">
        <v>0</v>
      </c>
      <c r="M26" s="41"/>
    </row>
    <row r="27" spans="1:13" ht="21" x14ac:dyDescent="0.25">
      <c r="A27" s="53">
        <v>23</v>
      </c>
      <c r="B27" s="69">
        <v>28</v>
      </c>
      <c r="C27" s="101" t="s">
        <v>39</v>
      </c>
      <c r="D27" s="115"/>
      <c r="E27" s="115"/>
      <c r="F27" s="116"/>
      <c r="G27" s="65"/>
      <c r="H27" s="4"/>
      <c r="I27" s="7"/>
      <c r="K27" s="25"/>
      <c r="L27" s="42">
        <v>0</v>
      </c>
      <c r="M27" s="41"/>
    </row>
    <row r="28" spans="1:13" ht="21" x14ac:dyDescent="0.25">
      <c r="A28" s="53">
        <v>24</v>
      </c>
      <c r="B28" s="69">
        <v>32</v>
      </c>
      <c r="C28" s="101" t="s">
        <v>39</v>
      </c>
      <c r="D28" s="115"/>
      <c r="E28" s="115"/>
      <c r="F28" s="116"/>
      <c r="G28" s="65"/>
      <c r="H28" s="4"/>
      <c r="I28" s="7"/>
      <c r="K28" s="25"/>
      <c r="L28" s="42">
        <v>0</v>
      </c>
      <c r="M28" s="41"/>
    </row>
    <row r="29" spans="1:13" ht="21" x14ac:dyDescent="0.25">
      <c r="A29" s="53">
        <v>25</v>
      </c>
      <c r="B29" s="69">
        <v>31</v>
      </c>
      <c r="C29" s="101" t="s">
        <v>39</v>
      </c>
      <c r="D29" s="115"/>
      <c r="E29" s="115"/>
      <c r="F29" s="116"/>
      <c r="G29" s="65"/>
      <c r="H29" s="4"/>
      <c r="I29" s="7"/>
      <c r="K29" s="25"/>
      <c r="L29" s="42">
        <v>0</v>
      </c>
      <c r="M29" s="41"/>
    </row>
    <row r="30" spans="1:13" ht="21" x14ac:dyDescent="0.25">
      <c r="A30" s="53">
        <v>26</v>
      </c>
      <c r="B30" s="69"/>
      <c r="C30" s="104"/>
      <c r="D30" s="105"/>
      <c r="E30" s="105"/>
      <c r="F30" s="106"/>
      <c r="G30" s="65"/>
      <c r="H30" s="4"/>
      <c r="I30" s="7"/>
      <c r="K30" s="25"/>
      <c r="L30" s="42">
        <v>0</v>
      </c>
      <c r="M30" s="41"/>
    </row>
    <row r="31" spans="1:13" ht="21" x14ac:dyDescent="0.25">
      <c r="A31" s="53"/>
      <c r="B31" s="69"/>
      <c r="C31" s="101"/>
      <c r="D31" s="102"/>
      <c r="E31" s="102"/>
      <c r="F31" s="103"/>
      <c r="G31" s="65"/>
      <c r="H31" s="4"/>
      <c r="I31" s="7"/>
      <c r="K31" s="25"/>
      <c r="L31" s="42">
        <v>0</v>
      </c>
      <c r="M31" s="41"/>
    </row>
    <row r="32" spans="1:13" ht="21" x14ac:dyDescent="0.25">
      <c r="A32" s="53"/>
      <c r="B32" s="69"/>
      <c r="C32" s="101"/>
      <c r="D32" s="115"/>
      <c r="E32" s="115"/>
      <c r="F32" s="116"/>
      <c r="G32" s="65"/>
      <c r="H32" s="4"/>
      <c r="I32" s="7"/>
      <c r="K32" s="25"/>
      <c r="L32" s="42">
        <v>0</v>
      </c>
      <c r="M32" s="41"/>
    </row>
    <row r="33" spans="1:13" ht="21" x14ac:dyDescent="0.25">
      <c r="A33" s="53"/>
      <c r="B33" s="69"/>
      <c r="C33" s="101"/>
      <c r="D33" s="115"/>
      <c r="E33" s="115"/>
      <c r="F33" s="116"/>
      <c r="G33" s="65"/>
      <c r="H33" s="4"/>
      <c r="I33" s="7"/>
      <c r="K33" s="25"/>
      <c r="L33" s="42">
        <v>0</v>
      </c>
      <c r="M33" s="41"/>
    </row>
    <row r="34" spans="1:13" ht="21" x14ac:dyDescent="0.25">
      <c r="A34" s="53"/>
      <c r="B34" s="69"/>
      <c r="C34" s="101"/>
      <c r="D34" s="115"/>
      <c r="E34" s="115"/>
      <c r="F34" s="116"/>
      <c r="G34" s="65"/>
      <c r="H34" s="4"/>
      <c r="I34" s="7"/>
      <c r="K34" s="25"/>
      <c r="L34" s="42">
        <v>0</v>
      </c>
      <c r="M34" s="41"/>
    </row>
    <row r="35" spans="1:13" ht="21" x14ac:dyDescent="0.25">
      <c r="A35" s="53"/>
      <c r="B35" s="69"/>
      <c r="C35" s="101"/>
      <c r="D35" s="115"/>
      <c r="E35" s="115"/>
      <c r="F35" s="116"/>
      <c r="G35" s="65"/>
      <c r="H35" s="4"/>
      <c r="I35" s="7"/>
      <c r="K35" s="25"/>
      <c r="L35" s="42">
        <v>0</v>
      </c>
      <c r="M35" s="41"/>
    </row>
    <row r="36" spans="1:13" ht="21" x14ac:dyDescent="0.25">
      <c r="A36" s="53"/>
      <c r="B36" s="69"/>
      <c r="C36" s="99"/>
      <c r="D36" s="99"/>
      <c r="E36" s="99"/>
      <c r="F36" s="100"/>
      <c r="G36" s="65"/>
      <c r="H36" s="4"/>
      <c r="I36" s="7"/>
      <c r="K36" s="25"/>
      <c r="L36" s="42">
        <v>0</v>
      </c>
      <c r="M36" s="41"/>
    </row>
    <row r="37" spans="1:13" ht="21" x14ac:dyDescent="0.25">
      <c r="A37" s="53"/>
      <c r="B37" s="69"/>
      <c r="C37" s="101"/>
      <c r="D37" s="115"/>
      <c r="E37" s="115"/>
      <c r="F37" s="116"/>
      <c r="G37" s="65"/>
      <c r="H37" s="4"/>
      <c r="I37" s="7"/>
      <c r="K37" s="25"/>
      <c r="L37" s="42">
        <v>0</v>
      </c>
      <c r="M37" s="41"/>
    </row>
    <row r="38" spans="1:13" ht="21.75" thickBot="1" x14ac:dyDescent="0.3">
      <c r="A38" s="59"/>
      <c r="B38" s="74"/>
      <c r="C38" s="121"/>
      <c r="D38" s="121"/>
      <c r="E38" s="121"/>
      <c r="F38" s="122"/>
      <c r="G38" s="65"/>
      <c r="H38" s="6"/>
      <c r="I38" s="8"/>
      <c r="K38" s="32"/>
      <c r="L38" s="42">
        <f>SUM(B22:B38)</f>
        <v>232</v>
      </c>
      <c r="M38" s="42">
        <f>L21+L38</f>
        <v>696</v>
      </c>
    </row>
    <row r="39" spans="1:13" ht="6" customHeight="1" thickBot="1" x14ac:dyDescent="0.3">
      <c r="A39" s="71"/>
      <c r="B39" s="71"/>
      <c r="C39" s="66"/>
      <c r="D39" s="66"/>
      <c r="E39" s="66"/>
      <c r="F39" s="66"/>
      <c r="G39" s="66"/>
      <c r="I39" s="72"/>
      <c r="L39" s="41"/>
    </row>
    <row r="40" spans="1:13" ht="21.75" thickBot="1" x14ac:dyDescent="0.3">
      <c r="A40" s="1" t="s">
        <v>4</v>
      </c>
      <c r="B40" s="2">
        <f>SUM(B5:B38)</f>
        <v>696</v>
      </c>
      <c r="C40" s="113" t="s">
        <v>31</v>
      </c>
      <c r="D40" s="114"/>
      <c r="E40" s="113">
        <f xml:space="preserve"> K40</f>
        <v>18</v>
      </c>
      <c r="F40" s="117"/>
      <c r="G40" s="66"/>
      <c r="H40" s="40" t="s">
        <v>30</v>
      </c>
      <c r="I40" s="9">
        <f>SUM(I5:I38)</f>
        <v>4500000</v>
      </c>
      <c r="K40" s="26">
        <f>SUM(K5:K38)</f>
        <v>18</v>
      </c>
      <c r="L40" s="42">
        <f>SUM(L5:L39)</f>
        <v>711</v>
      </c>
    </row>
  </sheetData>
  <sheetProtection algorithmName="SHA-512" hashValue="Wx4ht5w5745l0o6Xh+SUUh7/KdCuoxWSAKiwwhkQ6br0VQ+R3fADA1Be99cCHSWG00GamG9k0gZSLXVX30PXQA==" saltValue="hb3NJynkSNkQvlRn4MkOSg==" spinCount="100000" sheet="1" objects="1" scenarios="1"/>
  <mergeCells count="42">
    <mergeCell ref="C10:F10"/>
    <mergeCell ref="A1:F1"/>
    <mergeCell ref="H1:I1"/>
    <mergeCell ref="A2:F2"/>
    <mergeCell ref="C3:F3"/>
    <mergeCell ref="H3:I3"/>
    <mergeCell ref="A4:I4"/>
    <mergeCell ref="C5:F5"/>
    <mergeCell ref="C6:F6"/>
    <mergeCell ref="C7:F7"/>
    <mergeCell ref="C8:F8"/>
    <mergeCell ref="C9:F9"/>
    <mergeCell ref="C22:F22"/>
    <mergeCell ref="C11:F11"/>
    <mergeCell ref="C12:F12"/>
    <mergeCell ref="C13:F13"/>
    <mergeCell ref="C14:F14"/>
    <mergeCell ref="C15:F15"/>
    <mergeCell ref="C16:F16"/>
    <mergeCell ref="C17:F17"/>
    <mergeCell ref="C18:F18"/>
    <mergeCell ref="C19:F19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35:F35"/>
    <mergeCell ref="C36:F36"/>
    <mergeCell ref="C37:F37"/>
    <mergeCell ref="C38:F38"/>
    <mergeCell ref="C40:D40"/>
    <mergeCell ref="E40:F40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</sheetPr>
  <dimension ref="A2:X37"/>
  <sheetViews>
    <sheetView workbookViewId="0">
      <selection activeCell="D15" sqref="D15"/>
    </sheetView>
  </sheetViews>
  <sheetFormatPr baseColWidth="10" defaultRowHeight="15" x14ac:dyDescent="0.25"/>
  <sheetData>
    <row r="2" spans="1:24" x14ac:dyDescent="0.25">
      <c r="W2" s="33" t="s">
        <v>0</v>
      </c>
      <c r="X2" s="33" t="s">
        <v>1</v>
      </c>
    </row>
    <row r="3" spans="1:24" ht="21" x14ac:dyDescent="0.25">
      <c r="A3" s="43">
        <f>'TW 1819'!L21</f>
        <v>464</v>
      </c>
      <c r="B3" s="120" t="s">
        <v>8</v>
      </c>
      <c r="C3" s="120"/>
      <c r="D3" s="120"/>
      <c r="E3" s="120"/>
      <c r="W3" s="33">
        <v>1</v>
      </c>
      <c r="X3" s="33">
        <v>28</v>
      </c>
    </row>
    <row r="4" spans="1:24" ht="21" x14ac:dyDescent="0.25">
      <c r="A4" s="36">
        <f>A3/17</f>
        <v>27.294117647058822</v>
      </c>
      <c r="B4" s="120" t="s">
        <v>6</v>
      </c>
      <c r="C4" s="120"/>
      <c r="D4" s="120"/>
      <c r="E4" s="120"/>
      <c r="W4" s="33">
        <v>2</v>
      </c>
      <c r="X4" s="33">
        <v>24</v>
      </c>
    </row>
    <row r="5" spans="1:24" ht="21" x14ac:dyDescent="0.25">
      <c r="A5" s="35"/>
      <c r="W5" s="33">
        <v>3</v>
      </c>
      <c r="X5" s="33">
        <v>25</v>
      </c>
    </row>
    <row r="6" spans="1:24" ht="21" x14ac:dyDescent="0.25">
      <c r="A6" s="43">
        <f>'TW 1819'!L38</f>
        <v>232</v>
      </c>
      <c r="B6" s="120" t="s">
        <v>9</v>
      </c>
      <c r="C6" s="120"/>
      <c r="D6" s="120"/>
      <c r="E6" s="120"/>
      <c r="W6" s="33">
        <v>4</v>
      </c>
      <c r="X6" s="33">
        <v>31</v>
      </c>
    </row>
    <row r="7" spans="1:24" ht="21" x14ac:dyDescent="0.25">
      <c r="A7" s="36">
        <f>A6/8</f>
        <v>29</v>
      </c>
      <c r="B7" s="120" t="s">
        <v>6</v>
      </c>
      <c r="C7" s="120"/>
      <c r="D7" s="120"/>
      <c r="E7" s="120"/>
      <c r="W7" s="33">
        <v>5</v>
      </c>
      <c r="X7" s="33">
        <v>17</v>
      </c>
    </row>
    <row r="8" spans="1:24" ht="21" x14ac:dyDescent="0.25">
      <c r="A8" s="35"/>
      <c r="W8" s="33">
        <v>6</v>
      </c>
      <c r="X8" s="33">
        <v>27</v>
      </c>
    </row>
    <row r="9" spans="1:24" ht="21" x14ac:dyDescent="0.25">
      <c r="A9" s="43">
        <f>'TW 1819'!L21+'TW 1819'!L38</f>
        <v>696</v>
      </c>
      <c r="B9" s="120" t="s">
        <v>55</v>
      </c>
      <c r="C9" s="120"/>
      <c r="D9" s="120"/>
      <c r="E9" s="120"/>
      <c r="W9" s="33">
        <v>7</v>
      </c>
      <c r="X9" s="33">
        <v>25</v>
      </c>
    </row>
    <row r="10" spans="1:24" ht="21" x14ac:dyDescent="0.25">
      <c r="A10" s="36">
        <f>A9/34</f>
        <v>20.470588235294116</v>
      </c>
      <c r="B10" s="120" t="s">
        <v>6</v>
      </c>
      <c r="C10" s="120"/>
      <c r="D10" s="120"/>
      <c r="E10" s="120"/>
      <c r="W10" s="33">
        <v>8</v>
      </c>
      <c r="X10" s="33">
        <v>28</v>
      </c>
    </row>
    <row r="11" spans="1:24" x14ac:dyDescent="0.25">
      <c r="W11" s="33">
        <v>9</v>
      </c>
      <c r="X11" s="33">
        <v>22</v>
      </c>
    </row>
    <row r="12" spans="1:24" x14ac:dyDescent="0.25">
      <c r="L12" s="34"/>
      <c r="W12" s="33">
        <v>10</v>
      </c>
      <c r="X12" s="33">
        <v>31</v>
      </c>
    </row>
    <row r="13" spans="1:24" x14ac:dyDescent="0.25">
      <c r="W13" s="37">
        <v>11</v>
      </c>
      <c r="X13" s="37">
        <v>25</v>
      </c>
    </row>
    <row r="14" spans="1:24" x14ac:dyDescent="0.25">
      <c r="W14" s="37">
        <v>12</v>
      </c>
      <c r="X14" s="37">
        <v>23</v>
      </c>
    </row>
    <row r="15" spans="1:24" x14ac:dyDescent="0.25">
      <c r="A15" s="33" t="s">
        <v>7</v>
      </c>
      <c r="B15" s="39">
        <f ca="1">TODAY()</f>
        <v>43535</v>
      </c>
      <c r="W15" s="37">
        <v>13</v>
      </c>
      <c r="X15" s="37">
        <v>30</v>
      </c>
    </row>
    <row r="16" spans="1:24" x14ac:dyDescent="0.25">
      <c r="W16" s="37">
        <v>14</v>
      </c>
      <c r="X16" s="37">
        <v>26</v>
      </c>
    </row>
    <row r="17" spans="23:24" x14ac:dyDescent="0.25">
      <c r="W17" s="37">
        <v>15</v>
      </c>
      <c r="X17" s="37">
        <v>24</v>
      </c>
    </row>
    <row r="18" spans="23:24" x14ac:dyDescent="0.25">
      <c r="W18" s="37">
        <v>16</v>
      </c>
      <c r="X18" s="37">
        <v>24</v>
      </c>
    </row>
    <row r="19" spans="23:24" x14ac:dyDescent="0.25">
      <c r="W19" s="37">
        <v>17</v>
      </c>
      <c r="X19" s="37">
        <v>21</v>
      </c>
    </row>
    <row r="20" spans="23:24" x14ac:dyDescent="0.25">
      <c r="W20" s="37">
        <v>18</v>
      </c>
      <c r="X20" s="37">
        <f>'TW 1617'!B22</f>
        <v>31</v>
      </c>
    </row>
    <row r="21" spans="23:24" x14ac:dyDescent="0.25">
      <c r="W21" s="37">
        <v>19</v>
      </c>
      <c r="X21" s="37">
        <v>21</v>
      </c>
    </row>
    <row r="22" spans="23:24" x14ac:dyDescent="0.25">
      <c r="W22" s="37">
        <v>20</v>
      </c>
      <c r="X22" s="37">
        <f>'TW 1617'!B24</f>
        <v>22</v>
      </c>
    </row>
    <row r="23" spans="23:24" x14ac:dyDescent="0.25">
      <c r="W23" s="37">
        <v>21</v>
      </c>
      <c r="X23" s="37">
        <f>'TW 1617'!B25</f>
        <v>24</v>
      </c>
    </row>
    <row r="24" spans="23:24" x14ac:dyDescent="0.25">
      <c r="W24" s="37">
        <v>22</v>
      </c>
      <c r="X24" s="37">
        <f>'TW 1617'!B26</f>
        <v>29</v>
      </c>
    </row>
    <row r="25" spans="23:24" x14ac:dyDescent="0.25">
      <c r="W25" s="37">
        <v>23</v>
      </c>
      <c r="X25" s="37">
        <f>'TW 1617'!B27</f>
        <v>36</v>
      </c>
    </row>
    <row r="26" spans="23:24" x14ac:dyDescent="0.25">
      <c r="W26" s="37">
        <v>24</v>
      </c>
      <c r="X26" s="37">
        <f>'TW 1617'!B28</f>
        <v>24</v>
      </c>
    </row>
    <row r="27" spans="23:24" x14ac:dyDescent="0.25">
      <c r="W27" s="37">
        <v>25</v>
      </c>
      <c r="X27" s="37">
        <f>'TW 1617'!B29</f>
        <v>16</v>
      </c>
    </row>
    <row r="28" spans="23:24" x14ac:dyDescent="0.25">
      <c r="W28" s="37">
        <v>26</v>
      </c>
      <c r="X28" s="37">
        <f>'TW 1617'!B30</f>
        <v>35</v>
      </c>
    </row>
    <row r="29" spans="23:24" x14ac:dyDescent="0.25">
      <c r="W29" s="37">
        <v>27</v>
      </c>
      <c r="X29" s="37">
        <f>'TW 1617'!B31</f>
        <v>22</v>
      </c>
    </row>
    <row r="30" spans="23:24" x14ac:dyDescent="0.25">
      <c r="W30" s="37">
        <v>28</v>
      </c>
      <c r="X30" s="37">
        <f>'TW 1617'!B32</f>
        <v>31</v>
      </c>
    </row>
    <row r="31" spans="23:24" x14ac:dyDescent="0.25">
      <c r="W31" s="37">
        <v>29</v>
      </c>
      <c r="X31" s="37">
        <f>'TW 1617'!B33</f>
        <v>29</v>
      </c>
    </row>
    <row r="32" spans="23:24" x14ac:dyDescent="0.25">
      <c r="W32" s="37">
        <v>30</v>
      </c>
      <c r="X32" s="37">
        <f>'TW 1617'!B34</f>
        <v>30</v>
      </c>
    </row>
    <row r="33" spans="18:24" x14ac:dyDescent="0.25">
      <c r="W33" s="37">
        <v>31</v>
      </c>
      <c r="X33" s="37">
        <f>'TW 1617'!B35</f>
        <v>24</v>
      </c>
    </row>
    <row r="34" spans="18:24" x14ac:dyDescent="0.25">
      <c r="W34" s="37">
        <v>32</v>
      </c>
      <c r="X34" s="37">
        <f>'TW 1617'!B36</f>
        <v>24</v>
      </c>
    </row>
    <row r="35" spans="18:24" x14ac:dyDescent="0.25">
      <c r="W35" s="37">
        <v>33</v>
      </c>
      <c r="X35" s="37">
        <f>'TW 1617'!B37</f>
        <v>37</v>
      </c>
    </row>
    <row r="36" spans="18:24" x14ac:dyDescent="0.25">
      <c r="W36" s="37">
        <v>34</v>
      </c>
      <c r="X36" s="37">
        <f>'TW 1617'!B38</f>
        <v>35</v>
      </c>
    </row>
    <row r="37" spans="18:24" x14ac:dyDescent="0.25">
      <c r="R37" s="38"/>
      <c r="S37" s="38"/>
    </row>
  </sheetData>
  <sheetProtection algorithmName="SHA-512" hashValue="+N0fmcddP12+Sz6Js7isp/13Wu3Ttuo8LFuRiFpAirOWzLUvYSuFKFkCUJGtKuBEsWW7CVrw2JIo0ThkQGG/kA==" saltValue="yLXJ/R8xAbDwwz2qyu6UTw==" spinCount="100000" sheet="1" objects="1" scenarios="1"/>
  <mergeCells count="6">
    <mergeCell ref="B10:E10"/>
    <mergeCell ref="B3:E3"/>
    <mergeCell ref="B4:E4"/>
    <mergeCell ref="B6:E6"/>
    <mergeCell ref="B7:E7"/>
    <mergeCell ref="B9:E9"/>
  </mergeCells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TW 1617</vt:lpstr>
      <vt:lpstr>STATISTIK 1617</vt:lpstr>
      <vt:lpstr>TW 1718</vt:lpstr>
      <vt:lpstr>STATISTIK1718</vt:lpstr>
      <vt:lpstr>TW 1819</vt:lpstr>
      <vt:lpstr>STATISTIK1819</vt:lpstr>
      <vt:lpstr>'TW 1617'!Druckbereich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</dc:creator>
  <cp:lastModifiedBy>Hans-Gerhard Bielstein</cp:lastModifiedBy>
  <cp:lastPrinted>2015-12-01T09:13:12Z</cp:lastPrinted>
  <dcterms:created xsi:type="dcterms:W3CDTF">2015-08-14T21:31:49Z</dcterms:created>
  <dcterms:modified xsi:type="dcterms:W3CDTF">2019-03-11T22:37:51Z</dcterms:modified>
</cp:coreProperties>
</file>